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8430" activeTab="1"/>
  </bookViews>
  <sheets>
    <sheet name="2-2023" sheetId="1" r:id="rId1"/>
    <sheet name="8-2023" sheetId="2" r:id="rId2"/>
  </sheets>
  <definedNames/>
  <calcPr fullCalcOnLoad="1"/>
</workbook>
</file>

<file path=xl/sharedStrings.xml><?xml version="1.0" encoding="utf-8"?>
<sst xmlns="http://schemas.openxmlformats.org/spreadsheetml/2006/main" count="316" uniqueCount="136">
  <si>
    <t>№</t>
  </si>
  <si>
    <t>Наименование и местонахождение на обектите</t>
  </si>
  <si>
    <t xml:space="preserve">    §5200: Придобиване на дълготрайни материални активи</t>
  </si>
  <si>
    <t xml:space="preserve">     Функция 06: Жилищно строителство, благоустройство, комунално стопанство и опазване на околната среда</t>
  </si>
  <si>
    <t xml:space="preserve">     Функция 03: Образование</t>
  </si>
  <si>
    <t xml:space="preserve">    Функция 01: Общи държавни служби</t>
  </si>
  <si>
    <t xml:space="preserve">    ВСИЧКО РАЗХОДИ:</t>
  </si>
  <si>
    <t>§5204 придобиване на транспортно средство</t>
  </si>
  <si>
    <t xml:space="preserve">     Функция 07: Почивно дело, култура, религиозни дейности</t>
  </si>
  <si>
    <t xml:space="preserve">     Функция 04: Здравеопазване</t>
  </si>
  <si>
    <t xml:space="preserve">     Функция 05: Осигуряване, подпомагане и грижи</t>
  </si>
  <si>
    <t xml:space="preserve">    §5100:Основен ремонт на дълготрайни материални активи</t>
  </si>
  <si>
    <t xml:space="preserve">     Функция 08: Икономически дейностти и услуги</t>
  </si>
  <si>
    <t xml:space="preserve">    Функция 02: Отбрана и сигурност</t>
  </si>
  <si>
    <t xml:space="preserve">  § 5203 придобиване на друго оборудване, машини и съоръжения</t>
  </si>
  <si>
    <t xml:space="preserve">  § 5201 придобиване на компютри и хардуер</t>
  </si>
  <si>
    <t xml:space="preserve">  § 5205 придобиване на стопански инвентар</t>
  </si>
  <si>
    <t xml:space="preserve">  § 5300 придобиване на нематериални дълготрайни активи</t>
  </si>
  <si>
    <t>§5206 изграждане на инфраструктурни обекти</t>
  </si>
  <si>
    <t>Закриване и рекултивация на общинско депо за неопасни отпадъци, гр. Долни чифлик</t>
  </si>
  <si>
    <t>ППР</t>
  </si>
  <si>
    <t>обекти</t>
  </si>
  <si>
    <t>Проектиранe на сграда в център за изкуства и занаяти</t>
  </si>
  <si>
    <t>Благоустрояване на площад с. Старо Оряхово</t>
  </si>
  <si>
    <t>ОР на ул. Н. Есеров с. Гроздьово - ПМС 400/2020</t>
  </si>
  <si>
    <t>ОР на ул. Гр.Желев  с. Гроздьово - ПМС 400/2020</t>
  </si>
  <si>
    <t>проектиране на зона за отдих в КК Шкорпиловци</t>
  </si>
  <si>
    <t>Изграждане на дренажна система на гробищен парк с. Старо Оряхово</t>
  </si>
  <si>
    <t>Изграждане на парк "Армейски", гр. Долни чифлик</t>
  </si>
  <si>
    <t>ППР на покрив на ЦНСТ с. Горен чифлик</t>
  </si>
  <si>
    <t xml:space="preserve">              инженеринг</t>
  </si>
  <si>
    <t>Изграждане на многофункционална спортна площадка и благоустрояване на прилежащи площи в СУ Васил Левски гр. Долни чифлик</t>
  </si>
  <si>
    <t>Център за изкуства и занаяти</t>
  </si>
  <si>
    <t>§5400 придобиване на земя</t>
  </si>
  <si>
    <t>§5202 придобиване на сгради</t>
  </si>
  <si>
    <t xml:space="preserve">лек автомобил </t>
  </si>
  <si>
    <t>инженеринг</t>
  </si>
  <si>
    <t>изграждане на навес за ДПЛУ с. Горен чифлик</t>
  </si>
  <si>
    <t>беседка за ДЦЛУ с. Рудник</t>
  </si>
  <si>
    <t>ОР на покрива на пристройката към основна сграда ДЦЛУ с. Рудник</t>
  </si>
  <si>
    <t>ОР на покрива на ЦСРИ с. Рудник</t>
  </si>
  <si>
    <t>микробус 8+1 места  ЦНСТ гр. Долни чифлик</t>
  </si>
  <si>
    <t>микробус 8+1 места  ЦСРИ с. Рудник</t>
  </si>
  <si>
    <t>апарати за рехабилитация на костни заболявания 2 бр. ЦСРИ гр. Долни чифлик</t>
  </si>
  <si>
    <t>ОР на машинната част на ПСОВ гр. Долни чифлик</t>
  </si>
  <si>
    <t>компютри 2 бр. за АП</t>
  </si>
  <si>
    <t>ОР на ул. Цар Иван Шишман - о.т.35-5 с. Шкорпиловци</t>
  </si>
  <si>
    <t>ОР на ул. Тича - о.т.59-18-54-48-22 с. Шкорпиловци</t>
  </si>
  <si>
    <t>ОР на ул. Оборище - о.т.120-147-148-149-150-143 с. Ст. Ор-во</t>
  </si>
  <si>
    <t>ОР на ул. П. Маринов с. Гроздьово - ПМС 400/2020</t>
  </si>
  <si>
    <t xml:space="preserve"> ОР на ул. Елин Пелин с. Гроздьово - ПМС 400/2020</t>
  </si>
  <si>
    <t>ОР на ул. Д. Благоев  с. Гроздьово - ПМС 400/2020</t>
  </si>
  <si>
    <t>ОР на ул.  Л.Каравелов - о.т.190-186-175 с. Гроздьово</t>
  </si>
  <si>
    <t>ОР на кухненски блок при ДЦЛУ с. Рудник</t>
  </si>
  <si>
    <t>кухненско оборудване за ДЦЛУ с. Рудник</t>
  </si>
  <si>
    <t>.</t>
  </si>
  <si>
    <t xml:space="preserve">               ППР</t>
  </si>
  <si>
    <t>Реконструкция на път VAR 1175/III - 904/,  Долни чифлик - Кривини - Голица - Булаир от км 0+000 до км 4+000</t>
  </si>
  <si>
    <t>ППР на  реконструкция на водопроводна мрежа с. Солник</t>
  </si>
  <si>
    <t>Благоустрояване на парк в с. Гроздьово</t>
  </si>
  <si>
    <t>изграждане на спортна площадка  в ПГСС гр. Долни чифлик</t>
  </si>
  <si>
    <t>картофобелачка за ДЦСХ</t>
  </si>
  <si>
    <t xml:space="preserve">     Функция 05: Социално осигуряване, подпомагане и грижи</t>
  </si>
  <si>
    <t>КАПИТАЛОВИ РАЗХОДИ 2023 ГОДИНА</t>
  </si>
  <si>
    <t>годишна задача 2023 година</t>
  </si>
  <si>
    <t xml:space="preserve">субсидия РБ </t>
  </si>
  <si>
    <t>прех.остат.по б-та, от целеви</t>
  </si>
  <si>
    <t>С С, вкл. прех. остатък</t>
  </si>
  <si>
    <t>др. изт. ( дарения,ПУДООС, МВКВПМС, заем и др.), вкл.пр.ост.</t>
  </si>
  <si>
    <t>ОР на ул. Д. Благоев - о.т. 117а-73-72-100-99-98 с. Гроздьово</t>
  </si>
  <si>
    <t>ОР на ул. Топола - о.т. 75-76-80 с. Горен чифлик</t>
  </si>
  <si>
    <t>ОР на ул. Средна гора - о.т. 61-62-63-64 с. Горен чифлик</t>
  </si>
  <si>
    <t>ОР на ул. Средна гора - о.т. 64-67-43 с. Горен чифлик</t>
  </si>
  <si>
    <t>ОР на ул. Резовска - о.т. 2-3-6-7 с. Пчелник</t>
  </si>
  <si>
    <t>ОР на ул. Мусала - о.т. 88а-152-151 с. Пчелник</t>
  </si>
  <si>
    <t>ОР на ул. Искър - о.т. 50-49-48 с. Пчелник</t>
  </si>
  <si>
    <t>ОР на ул. о.т. 59-47-30 с. Голица</t>
  </si>
  <si>
    <t>ОР на ул. о.т. 148а-130 с. Солник</t>
  </si>
  <si>
    <t xml:space="preserve">ОР на ул. Роза - о.т. 103-104-105 с. Старо Оряхово </t>
  </si>
  <si>
    <t xml:space="preserve">ОР на ул. о.т. 50-66-65 с. Рудник </t>
  </si>
  <si>
    <t>ОР на ул. о.т. 72-77-78-82-83 с. Нова Шипка</t>
  </si>
  <si>
    <t>ОР на ул. о.т. 252-218-213-211 с . Венелин</t>
  </si>
  <si>
    <t>ОР на ул. о.т. 67,65,66,64,63,62 с. Булаир</t>
  </si>
  <si>
    <t xml:space="preserve">ОР на ул. Витоша - о.т. 189-271-273-274-275-276-277 с. Гроздьово </t>
  </si>
  <si>
    <t xml:space="preserve">ОР на ул. Витоша - о.т. 277-278-279 с. Гроздьово </t>
  </si>
  <si>
    <t>ОР на ул. Топола - о.т. 73-74-74а с. Горен чифлик</t>
  </si>
  <si>
    <t>ОР на ул. Средна Гора - о.т. 112-60-61 с. Горен чифлик</t>
  </si>
  <si>
    <t>ОР на ул. Роза - о.т. 1-4-5-8-9 с. Пчелник</t>
  </si>
  <si>
    <t>ОР на ул. Резовска - о.т. 10-81-88а с. Пчелник</t>
  </si>
  <si>
    <t>ОР на ул. Искър - о.т. 48-46-45 с. Пчелник</t>
  </si>
  <si>
    <t>ОР на ул. о.т. 148а-149 с. Солник</t>
  </si>
  <si>
    <t>ОР на ул. о.т. 130-129 с. Солник</t>
  </si>
  <si>
    <t xml:space="preserve">ОР на ул. Роза - о.т. 105-106-107-198 с. Старо Оряхово </t>
  </si>
  <si>
    <t>ОР на ул. о.т. 83-84, о.т. 83-84-92 с. Нова Шипка</t>
  </si>
  <si>
    <t>преходни обекти</t>
  </si>
  <si>
    <t>нови обекти</t>
  </si>
  <si>
    <t xml:space="preserve">принтери 2 бр. за АП </t>
  </si>
  <si>
    <t>мултимедиен проектор за АП</t>
  </si>
  <si>
    <t>лаптоп за АП</t>
  </si>
  <si>
    <t>козирка на ЦНСТ гр. Долни чифликт</t>
  </si>
  <si>
    <t>апарат за цифровизация на апарат за образна диагностика</t>
  </si>
  <si>
    <t>климатик за АП</t>
  </si>
  <si>
    <t>климатик конзолен ЦСРИ с. Рудник</t>
  </si>
  <si>
    <t>ОР на покрива на ЗЖ с. Горен чифлик</t>
  </si>
  <si>
    <t>ОР на ПГСС гр. Долни чифлик</t>
  </si>
  <si>
    <t>ОР на ул. о.т. 133-134 с. Детелина</t>
  </si>
  <si>
    <t>ОР на ул. Марица о.т. 168-166 с. Горен чифлик</t>
  </si>
  <si>
    <t>компютри 3 бр. за ДПЛУ с. Горен чифлик</t>
  </si>
  <si>
    <t>климатици 6 бр. ДПЛУ с. Горен чифлик</t>
  </si>
  <si>
    <t>микробус 8+1 места  ДПЛУ с. Горен чифлик</t>
  </si>
  <si>
    <t>мивки професионални 2 броя ДПЛУ с. Горен чифлик</t>
  </si>
  <si>
    <t>специализирани медицински легла за лежащо болни 5 р. ДПЛУ с. Горен чифлик</t>
  </si>
  <si>
    <t>ОР на покрива на ДПЛУ с. Горен чифлик</t>
  </si>
  <si>
    <t>оборудване на зала за игри ДЦЛУ с. Рудник</t>
  </si>
  <si>
    <t>съоръжения за детска площадка ДЦЛУ с. Рудник</t>
  </si>
  <si>
    <t>цветен принтер ЦСРИ с. Рудник</t>
  </si>
  <si>
    <t>беседки 1 бр.ДЦЛУ с. Рудник</t>
  </si>
  <si>
    <t xml:space="preserve">високоскоростен скенер АП </t>
  </si>
  <si>
    <t>компютър НЖ с. Солник</t>
  </si>
  <si>
    <t>ОР на ул.  о.т. 62,61,60,56,40, Булаир</t>
  </si>
  <si>
    <t>ОР на ул. о.т. 18-19, о.т. 18-19-20-21-22 с. Юнец</t>
  </si>
  <si>
    <t>ОР на сграда за кухня на ДСП, гр. Долни чифлик</t>
  </si>
  <si>
    <t>ОР на ул. о.т. 117-112-89-90-91-92-97 с. Детелина</t>
  </si>
  <si>
    <t>ОР на ул. о.т. 117-120-115-121-119 с. Детелина</t>
  </si>
  <si>
    <t>ОР на ул. о.т. 37-38 с. Детелина</t>
  </si>
  <si>
    <t>ОР на ул. о.т. 17-54-53 с. Детелина</t>
  </si>
  <si>
    <t xml:space="preserve">компютърна конфигурация за общностен център </t>
  </si>
  <si>
    <t>ОР на сградата на читалище "Елин Пелин 1941 г." с. Ново оряхово</t>
  </si>
  <si>
    <t>коломбарийна стена 2 бр.</t>
  </si>
  <si>
    <t xml:space="preserve">  СЕС </t>
  </si>
  <si>
    <t>Приложениие №4</t>
  </si>
  <si>
    <t>ОР на прилежаща площ/плочник и физк. игрище/към ПГСС Долни чифлик</t>
  </si>
  <si>
    <t>Асфалтиране на училищен полигон към ПГСС Долни чифлик</t>
  </si>
  <si>
    <t>секция за ОУ с. Пчелник</t>
  </si>
  <si>
    <t>компютърни конфигурации 8 бр. СУ Д.чифлик</t>
  </si>
  <si>
    <t>ОР на ул. о.т.  218-217-214-213-212-211-109-103 с. Венелин</t>
  </si>
</sst>
</file>

<file path=xl/styles.xml><?xml version="1.0" encoding="utf-8"?>
<styleSheet xmlns="http://schemas.openxmlformats.org/spreadsheetml/2006/main">
  <numFmts count="2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[$-402]dd\ mmmm\ yyyy\ &quot;г.&quot;"/>
    <numFmt numFmtId="175" formatCode="&quot;Да&quot;;&quot;Да&quot;;&quot;Не&quot;"/>
    <numFmt numFmtId="176" formatCode="&quot;Истина&quot;;&quot; Истина &quot;;&quot; Неистина &quot;"/>
    <numFmt numFmtId="177" formatCode="&quot;Вкл.&quot;;&quot; Вкл. &quot;;&quot; Изкл.&quot;"/>
    <numFmt numFmtId="178" formatCode="[$¥€-2]\ #,##0.00_);[Red]\([$¥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Calibri"/>
      <family val="2"/>
    </font>
    <font>
      <b/>
      <sz val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sz val="10"/>
      <name val="Hebar"/>
      <family val="0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8"/>
      <color indexed="8"/>
      <name val="Calibri"/>
      <family val="2"/>
    </font>
    <font>
      <b/>
      <u val="single"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u val="single"/>
      <sz val="8"/>
      <color theme="1"/>
      <name val="Calibri"/>
      <family val="2"/>
    </font>
    <font>
      <b/>
      <u val="single"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7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1" fillId="26" borderId="1" applyNumberFormat="0" applyFon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6" fillId="29" borderId="6" applyNumberFormat="0" applyAlignment="0" applyProtection="0"/>
    <xf numFmtId="0" fontId="37" fillId="29" borderId="2" applyNumberFormat="0" applyAlignment="0" applyProtection="0"/>
    <xf numFmtId="0" fontId="38" fillId="30" borderId="7" applyNumberFormat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99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5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3" fontId="3" fillId="33" borderId="10" xfId="0" applyNumberFormat="1" applyFont="1" applyFill="1" applyBorder="1" applyAlignment="1">
      <alignment/>
    </xf>
    <xf numFmtId="3" fontId="47" fillId="33" borderId="1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8" fillId="33" borderId="10" xfId="0" applyFont="1" applyFill="1" applyBorder="1" applyAlignment="1">
      <alignment/>
    </xf>
    <xf numFmtId="0" fontId="48" fillId="33" borderId="10" xfId="0" applyFont="1" applyFill="1" applyBorder="1" applyAlignment="1">
      <alignment/>
    </xf>
    <xf numFmtId="0" fontId="48" fillId="33" borderId="11" xfId="0" applyFont="1" applyFill="1" applyBorder="1" applyAlignment="1">
      <alignment horizontal="right"/>
    </xf>
    <xf numFmtId="0" fontId="5" fillId="33" borderId="12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right"/>
    </xf>
    <xf numFmtId="0" fontId="3" fillId="33" borderId="14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3" fontId="3" fillId="33" borderId="14" xfId="0" applyNumberFormat="1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47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right" wrapText="1"/>
    </xf>
    <xf numFmtId="0" fontId="3" fillId="33" borderId="15" xfId="0" applyFont="1" applyFill="1" applyBorder="1" applyAlignment="1">
      <alignment horizontal="left" wrapText="1"/>
    </xf>
    <xf numFmtId="0" fontId="5" fillId="33" borderId="10" xfId="0" applyFont="1" applyFill="1" applyBorder="1" applyAlignment="1">
      <alignment wrapText="1"/>
    </xf>
    <xf numFmtId="0" fontId="48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horizontal="right" wrapText="1"/>
    </xf>
    <xf numFmtId="0" fontId="47" fillId="33" borderId="12" xfId="0" applyFont="1" applyFill="1" applyBorder="1" applyAlignment="1">
      <alignment wrapText="1"/>
    </xf>
    <xf numFmtId="0" fontId="48" fillId="33" borderId="16" xfId="0" applyFont="1" applyFill="1" applyBorder="1" applyAlignment="1">
      <alignment wrapText="1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right" vertical="center" wrapText="1"/>
    </xf>
    <xf numFmtId="0" fontId="3" fillId="33" borderId="16" xfId="0" applyFont="1" applyFill="1" applyBorder="1" applyAlignment="1">
      <alignment horizontal="justify" vertical="justify" wrapText="1"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0" fontId="2" fillId="0" borderId="0" xfId="0" applyFont="1" applyAlignment="1">
      <alignment/>
    </xf>
    <xf numFmtId="0" fontId="4" fillId="0" borderId="0" xfId="0" applyFont="1" applyAlignment="1">
      <alignment wrapText="1"/>
    </xf>
    <xf numFmtId="3" fontId="3" fillId="33" borderId="0" xfId="0" applyNumberFormat="1" applyFont="1" applyFill="1" applyAlignment="1">
      <alignment horizontal="right" vertical="center" wrapText="1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right" wrapText="1"/>
    </xf>
    <xf numFmtId="0" fontId="48" fillId="0" borderId="0" xfId="0" applyFont="1" applyAlignment="1">
      <alignment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 wrapText="1"/>
    </xf>
    <xf numFmtId="0" fontId="5" fillId="33" borderId="0" xfId="0" applyFont="1" applyFill="1" applyAlignment="1">
      <alignment/>
    </xf>
    <xf numFmtId="0" fontId="47" fillId="33" borderId="0" xfId="0" applyFont="1" applyFill="1" applyAlignment="1">
      <alignment/>
    </xf>
    <xf numFmtId="3" fontId="3" fillId="33" borderId="0" xfId="0" applyNumberFormat="1" applyFont="1" applyFill="1" applyAlignment="1">
      <alignment/>
    </xf>
    <xf numFmtId="0" fontId="47" fillId="33" borderId="0" xfId="0" applyFont="1" applyFill="1" applyAlignment="1">
      <alignment/>
    </xf>
    <xf numFmtId="3" fontId="47" fillId="33" borderId="0" xfId="0" applyNumberFormat="1" applyFont="1" applyFill="1" applyAlignment="1">
      <alignment/>
    </xf>
    <xf numFmtId="0" fontId="5" fillId="33" borderId="14" xfId="0" applyFont="1" applyFill="1" applyBorder="1" applyAlignment="1">
      <alignment horizontal="right" wrapText="1"/>
    </xf>
    <xf numFmtId="0" fontId="49" fillId="33" borderId="10" xfId="0" applyFont="1" applyFill="1" applyBorder="1" applyAlignment="1">
      <alignment/>
    </xf>
    <xf numFmtId="0" fontId="47" fillId="33" borderId="10" xfId="0" applyFont="1" applyFill="1" applyBorder="1" applyAlignment="1">
      <alignment/>
    </xf>
    <xf numFmtId="0" fontId="50" fillId="33" borderId="10" xfId="0" applyFont="1" applyFill="1" applyBorder="1" applyAlignment="1">
      <alignment/>
    </xf>
    <xf numFmtId="0" fontId="0" fillId="33" borderId="0" xfId="0" applyFill="1" applyBorder="1" applyAlignment="1">
      <alignment/>
    </xf>
    <xf numFmtId="3" fontId="3" fillId="33" borderId="0" xfId="0" applyNumberFormat="1" applyFont="1" applyFill="1" applyBorder="1" applyAlignment="1">
      <alignment horizontal="right" vertical="center" wrapText="1"/>
    </xf>
    <xf numFmtId="0" fontId="48" fillId="33" borderId="0" xfId="0" applyFont="1" applyFill="1" applyAlignment="1">
      <alignment/>
    </xf>
    <xf numFmtId="0" fontId="0" fillId="0" borderId="0" xfId="0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 wrapText="1"/>
    </xf>
    <xf numFmtId="0" fontId="48" fillId="33" borderId="0" xfId="0" applyFont="1" applyFill="1" applyBorder="1" applyAlignment="1">
      <alignment/>
    </xf>
    <xf numFmtId="3" fontId="48" fillId="33" borderId="0" xfId="0" applyNumberFormat="1" applyFont="1" applyFill="1" applyBorder="1" applyAlignment="1">
      <alignment/>
    </xf>
    <xf numFmtId="3" fontId="47" fillId="33" borderId="0" xfId="0" applyNumberFormat="1" applyFont="1" applyFill="1" applyBorder="1" applyAlignment="1">
      <alignment/>
    </xf>
    <xf numFmtId="0" fontId="48" fillId="33" borderId="0" xfId="0" applyFont="1" applyFill="1" applyBorder="1" applyAlignment="1">
      <alignment/>
    </xf>
    <xf numFmtId="0" fontId="47" fillId="33" borderId="0" xfId="0" applyFont="1" applyFill="1" applyBorder="1" applyAlignment="1">
      <alignment/>
    </xf>
    <xf numFmtId="3" fontId="3" fillId="33" borderId="0" xfId="0" applyNumberFormat="1" applyFont="1" applyFill="1" applyBorder="1" applyAlignment="1">
      <alignment/>
    </xf>
    <xf numFmtId="3" fontId="47" fillId="33" borderId="0" xfId="0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3" fontId="5" fillId="33" borderId="0" xfId="0" applyNumberFormat="1" applyFont="1" applyFill="1" applyBorder="1" applyAlignment="1">
      <alignment horizontal="right" vertical="center" wrapText="1"/>
    </xf>
    <xf numFmtId="0" fontId="47" fillId="33" borderId="0" xfId="0" applyFont="1" applyFill="1" applyBorder="1" applyAlignment="1">
      <alignment/>
    </xf>
    <xf numFmtId="0" fontId="50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3" fillId="33" borderId="10" xfId="0" applyFont="1" applyFill="1" applyBorder="1" applyAlignment="1">
      <alignment horizontal="right" vertical="center" wrapText="1"/>
    </xf>
    <xf numFmtId="0" fontId="4" fillId="33" borderId="13" xfId="0" applyFont="1" applyFill="1" applyBorder="1" applyAlignment="1">
      <alignment wrapText="1"/>
    </xf>
    <xf numFmtId="0" fontId="6" fillId="33" borderId="0" xfId="0" applyFont="1" applyFill="1" applyBorder="1" applyAlignment="1">
      <alignment/>
    </xf>
    <xf numFmtId="0" fontId="0" fillId="34" borderId="0" xfId="0" applyFill="1" applyAlignment="1">
      <alignment/>
    </xf>
    <xf numFmtId="0" fontId="5" fillId="33" borderId="17" xfId="0" applyFont="1" applyFill="1" applyBorder="1" applyAlignment="1">
      <alignment horizontal="center" vertical="center" wrapText="1"/>
    </xf>
    <xf numFmtId="49" fontId="48" fillId="33" borderId="0" xfId="0" applyNumberFormat="1" applyFont="1" applyFill="1" applyBorder="1" applyAlignment="1">
      <alignment/>
    </xf>
    <xf numFmtId="0" fontId="47" fillId="33" borderId="16" xfId="0" applyFont="1" applyFill="1" applyBorder="1" applyAlignment="1">
      <alignment wrapText="1"/>
    </xf>
    <xf numFmtId="3" fontId="3" fillId="33" borderId="0" xfId="0" applyNumberFormat="1" applyFont="1" applyFill="1" applyBorder="1" applyAlignment="1">
      <alignment/>
    </xf>
    <xf numFmtId="0" fontId="48" fillId="33" borderId="14" xfId="0" applyFont="1" applyFill="1" applyBorder="1" applyAlignment="1">
      <alignment/>
    </xf>
    <xf numFmtId="0" fontId="48" fillId="33" borderId="16" xfId="0" applyFont="1" applyFill="1" applyBorder="1" applyAlignment="1">
      <alignment/>
    </xf>
    <xf numFmtId="0" fontId="6" fillId="33" borderId="0" xfId="0" applyFont="1" applyFill="1" applyAlignment="1">
      <alignment/>
    </xf>
    <xf numFmtId="0" fontId="2" fillId="33" borderId="18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3" fontId="3" fillId="33" borderId="10" xfId="0" applyNumberFormat="1" applyFont="1" applyFill="1" applyBorder="1" applyAlignment="1">
      <alignment horizontal="right" wrapText="1"/>
    </xf>
    <xf numFmtId="0" fontId="5" fillId="3" borderId="10" xfId="0" applyFont="1" applyFill="1" applyBorder="1" applyAlignment="1">
      <alignment/>
    </xf>
    <xf numFmtId="0" fontId="4" fillId="3" borderId="10" xfId="0" applyFont="1" applyFill="1" applyBorder="1" applyAlignment="1">
      <alignment/>
    </xf>
    <xf numFmtId="0" fontId="48" fillId="3" borderId="10" xfId="0" applyFont="1" applyFill="1" applyBorder="1" applyAlignment="1">
      <alignment horizontal="right" wrapText="1"/>
    </xf>
    <xf numFmtId="0" fontId="48" fillId="3" borderId="10" xfId="0" applyFont="1" applyFill="1" applyBorder="1" applyAlignment="1">
      <alignment/>
    </xf>
    <xf numFmtId="3" fontId="48" fillId="3" borderId="10" xfId="0" applyNumberFormat="1" applyFont="1" applyFill="1" applyBorder="1" applyAlignment="1">
      <alignment/>
    </xf>
    <xf numFmtId="0" fontId="48" fillId="3" borderId="10" xfId="0" applyFont="1" applyFill="1" applyBorder="1" applyAlignment="1">
      <alignment horizontal="right"/>
    </xf>
    <xf numFmtId="0" fontId="5" fillId="3" borderId="13" xfId="0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horizontal="right" wrapText="1"/>
    </xf>
    <xf numFmtId="0" fontId="48" fillId="3" borderId="10" xfId="0" applyFont="1" applyFill="1" applyBorder="1" applyAlignment="1">
      <alignment/>
    </xf>
    <xf numFmtId="0" fontId="5" fillId="3" borderId="10" xfId="0" applyFont="1" applyFill="1" applyBorder="1" applyAlignment="1">
      <alignment wrapText="1"/>
    </xf>
    <xf numFmtId="0" fontId="4" fillId="3" borderId="10" xfId="0" applyFont="1" applyFill="1" applyBorder="1" applyAlignment="1">
      <alignment wrapText="1"/>
    </xf>
    <xf numFmtId="0" fontId="4" fillId="3" borderId="13" xfId="0" applyFont="1" applyFill="1" applyBorder="1" applyAlignment="1">
      <alignment wrapText="1"/>
    </xf>
    <xf numFmtId="0" fontId="48" fillId="3" borderId="10" xfId="0" applyFont="1" applyFill="1" applyBorder="1" applyAlignment="1">
      <alignment wrapText="1"/>
    </xf>
    <xf numFmtId="0" fontId="5" fillId="3" borderId="10" xfId="0" applyFont="1" applyFill="1" applyBorder="1" applyAlignment="1">
      <alignment/>
    </xf>
    <xf numFmtId="0" fontId="47" fillId="33" borderId="15" xfId="0" applyFont="1" applyFill="1" applyBorder="1" applyAlignment="1">
      <alignment horizontal="right"/>
    </xf>
    <xf numFmtId="0" fontId="5" fillId="3" borderId="10" xfId="0" applyFont="1" applyFill="1" applyBorder="1" applyAlignment="1">
      <alignment wrapText="1"/>
    </xf>
    <xf numFmtId="0" fontId="5" fillId="3" borderId="14" xfId="0" applyFont="1" applyFill="1" applyBorder="1" applyAlignment="1">
      <alignment/>
    </xf>
    <xf numFmtId="0" fontId="48" fillId="3" borderId="12" xfId="0" applyFont="1" applyFill="1" applyBorder="1" applyAlignment="1">
      <alignment wrapText="1"/>
    </xf>
    <xf numFmtId="0" fontId="48" fillId="3" borderId="16" xfId="0" applyFont="1" applyFill="1" applyBorder="1" applyAlignment="1">
      <alignment/>
    </xf>
    <xf numFmtId="0" fontId="48" fillId="3" borderId="14" xfId="0" applyFont="1" applyFill="1" applyBorder="1" applyAlignment="1">
      <alignment/>
    </xf>
    <xf numFmtId="0" fontId="5" fillId="3" borderId="10" xfId="0" applyFont="1" applyFill="1" applyBorder="1" applyAlignment="1">
      <alignment horizontal="right" vertical="justify" wrapText="1"/>
    </xf>
    <xf numFmtId="0" fontId="5" fillId="3" borderId="20" xfId="0" applyFont="1" applyFill="1" applyBorder="1" applyAlignment="1">
      <alignment wrapText="1"/>
    </xf>
    <xf numFmtId="0" fontId="3" fillId="3" borderId="14" xfId="0" applyFont="1" applyFill="1" applyBorder="1" applyAlignment="1">
      <alignment/>
    </xf>
    <xf numFmtId="0" fontId="48" fillId="3" borderId="13" xfId="0" applyFont="1" applyFill="1" applyBorder="1" applyAlignment="1">
      <alignment horizontal="left" wrapText="1"/>
    </xf>
    <xf numFmtId="0" fontId="48" fillId="3" borderId="12" xfId="0" applyFont="1" applyFill="1" applyBorder="1" applyAlignment="1">
      <alignment horizontal="left" wrapText="1"/>
    </xf>
    <xf numFmtId="0" fontId="5" fillId="3" borderId="13" xfId="0" applyFont="1" applyFill="1" applyBorder="1" applyAlignment="1">
      <alignment wrapText="1"/>
    </xf>
    <xf numFmtId="0" fontId="4" fillId="3" borderId="13" xfId="0" applyFont="1" applyFill="1" applyBorder="1" applyAlignment="1">
      <alignment horizontal="left" vertical="center" wrapText="1"/>
    </xf>
    <xf numFmtId="0" fontId="4" fillId="3" borderId="10" xfId="0" applyFont="1" applyFill="1" applyBorder="1" applyAlignment="1">
      <alignment horizontal="right" vertical="center" wrapText="1"/>
    </xf>
    <xf numFmtId="0" fontId="48" fillId="3" borderId="10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horizontal="right" vertical="center" wrapText="1"/>
    </xf>
    <xf numFmtId="0" fontId="48" fillId="3" borderId="13" xfId="0" applyFont="1" applyFill="1" applyBorder="1" applyAlignment="1">
      <alignment horizontal="left" vertical="center" wrapText="1"/>
    </xf>
    <xf numFmtId="0" fontId="47" fillId="3" borderId="10" xfId="0" applyFont="1" applyFill="1" applyBorder="1" applyAlignment="1">
      <alignment/>
    </xf>
    <xf numFmtId="0" fontId="3" fillId="3" borderId="10" xfId="0" applyFont="1" applyFill="1" applyBorder="1" applyAlignment="1">
      <alignment/>
    </xf>
    <xf numFmtId="0" fontId="5" fillId="3" borderId="13" xfId="0" applyFont="1" applyFill="1" applyBorder="1" applyAlignment="1">
      <alignment horizontal="left" wrapText="1"/>
    </xf>
    <xf numFmtId="3" fontId="48" fillId="3" borderId="10" xfId="0" applyNumberFormat="1" applyFont="1" applyFill="1" applyBorder="1" applyAlignment="1">
      <alignment horizontal="right" wrapText="1"/>
    </xf>
    <xf numFmtId="3" fontId="48" fillId="3" borderId="10" xfId="0" applyNumberFormat="1" applyFont="1" applyFill="1" applyBorder="1" applyAlignment="1">
      <alignment/>
    </xf>
    <xf numFmtId="3" fontId="47" fillId="3" borderId="10" xfId="0" applyNumberFormat="1" applyFont="1" applyFill="1" applyBorder="1" applyAlignment="1">
      <alignment/>
    </xf>
    <xf numFmtId="3" fontId="3" fillId="33" borderId="0" xfId="0" applyNumberFormat="1" applyFont="1" applyFill="1" applyBorder="1" applyAlignment="1">
      <alignment horizontal="right" wrapText="1"/>
    </xf>
    <xf numFmtId="0" fontId="3" fillId="33" borderId="14" xfId="0" applyFont="1" applyFill="1" applyBorder="1" applyAlignment="1">
      <alignment horizontal="right" wrapText="1"/>
    </xf>
    <xf numFmtId="0" fontId="5" fillId="33" borderId="14" xfId="0" applyFont="1" applyFill="1" applyBorder="1" applyAlignment="1">
      <alignment/>
    </xf>
    <xf numFmtId="0" fontId="48" fillId="33" borderId="14" xfId="0" applyFont="1" applyFill="1" applyBorder="1" applyAlignment="1">
      <alignment/>
    </xf>
    <xf numFmtId="0" fontId="48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8" fillId="33" borderId="13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right" vertical="center" wrapText="1"/>
    </xf>
    <xf numFmtId="0" fontId="48" fillId="33" borderId="10" xfId="0" applyFont="1" applyFill="1" applyBorder="1" applyAlignment="1">
      <alignment horizontal="right" wrapText="1"/>
    </xf>
    <xf numFmtId="0" fontId="48" fillId="33" borderId="13" xfId="0" applyFont="1" applyFill="1" applyBorder="1" applyAlignment="1">
      <alignment horizontal="left" wrapText="1"/>
    </xf>
    <xf numFmtId="0" fontId="4" fillId="33" borderId="13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/>
    </xf>
    <xf numFmtId="0" fontId="6" fillId="3" borderId="10" xfId="0" applyFont="1" applyFill="1" applyBorder="1" applyAlignment="1">
      <alignment/>
    </xf>
    <xf numFmtId="0" fontId="5" fillId="3" borderId="21" xfId="0" applyFont="1" applyFill="1" applyBorder="1" applyAlignment="1">
      <alignment wrapText="1"/>
    </xf>
    <xf numFmtId="0" fontId="5" fillId="3" borderId="21" xfId="0" applyFont="1" applyFill="1" applyBorder="1" applyAlignment="1">
      <alignment horizontal="right" wrapText="1"/>
    </xf>
    <xf numFmtId="0" fontId="5" fillId="3" borderId="21" xfId="0" applyFont="1" applyFill="1" applyBorder="1" applyAlignment="1">
      <alignment/>
    </xf>
    <xf numFmtId="0" fontId="5" fillId="3" borderId="21" xfId="0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0" fontId="5" fillId="33" borderId="22" xfId="0" applyFont="1" applyFill="1" applyBorder="1" applyAlignment="1">
      <alignment wrapText="1"/>
    </xf>
    <xf numFmtId="0" fontId="5" fillId="33" borderId="13" xfId="0" applyFont="1" applyFill="1" applyBorder="1" applyAlignment="1">
      <alignment wrapText="1"/>
    </xf>
    <xf numFmtId="0" fontId="8" fillId="0" borderId="0" xfId="0" applyFont="1" applyAlignment="1">
      <alignment/>
    </xf>
    <xf numFmtId="0" fontId="5" fillId="33" borderId="18" xfId="0" applyFont="1" applyFill="1" applyBorder="1" applyAlignment="1">
      <alignment wrapText="1"/>
    </xf>
    <xf numFmtId="0" fontId="5" fillId="33" borderId="10" xfId="0" applyFont="1" applyFill="1" applyBorder="1" applyAlignment="1">
      <alignment horizontal="right" vertical="justify" wrapText="1"/>
    </xf>
    <xf numFmtId="0" fontId="5" fillId="33" borderId="16" xfId="0" applyFont="1" applyFill="1" applyBorder="1" applyAlignment="1">
      <alignment/>
    </xf>
    <xf numFmtId="0" fontId="3" fillId="33" borderId="11" xfId="0" applyFont="1" applyFill="1" applyBorder="1" applyAlignment="1">
      <alignment horizontal="left" wrapText="1"/>
    </xf>
    <xf numFmtId="0" fontId="3" fillId="33" borderId="13" xfId="0" applyFont="1" applyFill="1" applyBorder="1" applyAlignment="1">
      <alignment horizontal="left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justify" vertical="justify" wrapText="1"/>
    </xf>
    <xf numFmtId="0" fontId="0" fillId="33" borderId="13" xfId="0" applyFill="1" applyBorder="1" applyAlignment="1">
      <alignment horizontal="left" wrapText="1"/>
    </xf>
    <xf numFmtId="3" fontId="48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right" vertical="center" wrapText="1"/>
    </xf>
    <xf numFmtId="3" fontId="47" fillId="33" borderId="10" xfId="0" applyNumberFormat="1" applyFont="1" applyFill="1" applyBorder="1" applyAlignment="1">
      <alignment/>
    </xf>
    <xf numFmtId="0" fontId="48" fillId="33" borderId="10" xfId="0" applyFont="1" applyFill="1" applyBorder="1" applyAlignment="1">
      <alignment horizontal="left" vertical="center" wrapText="1"/>
    </xf>
    <xf numFmtId="3" fontId="5" fillId="33" borderId="10" xfId="0" applyNumberFormat="1" applyFont="1" applyFill="1" applyBorder="1" applyAlignment="1">
      <alignment horizontal="right" wrapText="1"/>
    </xf>
    <xf numFmtId="3" fontId="5" fillId="33" borderId="10" xfId="0" applyNumberFormat="1" applyFont="1" applyFill="1" applyBorder="1" applyAlignment="1">
      <alignment/>
    </xf>
    <xf numFmtId="0" fontId="3" fillId="33" borderId="11" xfId="0" applyFont="1" applyFill="1" applyBorder="1" applyAlignment="1">
      <alignment horizontal="left" wrapText="1"/>
    </xf>
    <xf numFmtId="0" fontId="3" fillId="33" borderId="13" xfId="0" applyFont="1" applyFill="1" applyBorder="1" applyAlignment="1">
      <alignment horizontal="left" wrapText="1"/>
    </xf>
    <xf numFmtId="0" fontId="3" fillId="33" borderId="11" xfId="0" applyFont="1" applyFill="1" applyBorder="1" applyAlignment="1">
      <alignment horizontal="justify" vertical="justify" wrapText="1"/>
    </xf>
    <xf numFmtId="0" fontId="0" fillId="33" borderId="13" xfId="0" applyFill="1" applyBorder="1" applyAlignment="1">
      <alignment horizontal="left" wrapText="1"/>
    </xf>
    <xf numFmtId="0" fontId="3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2" fillId="33" borderId="11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justify" vertical="justify" wrapText="1"/>
    </xf>
    <xf numFmtId="0" fontId="3" fillId="33" borderId="13" xfId="0" applyFont="1" applyFill="1" applyBorder="1" applyAlignment="1">
      <alignment horizontal="justify" vertical="justify" wrapText="1"/>
    </xf>
    <xf numFmtId="0" fontId="3" fillId="33" borderId="15" xfId="0" applyFont="1" applyFill="1" applyBorder="1" applyAlignment="1">
      <alignment wrapText="1"/>
    </xf>
    <xf numFmtId="0" fontId="3" fillId="33" borderId="20" xfId="0" applyFont="1" applyFill="1" applyBorder="1" applyAlignment="1">
      <alignment wrapText="1"/>
    </xf>
    <xf numFmtId="0" fontId="48" fillId="33" borderId="12" xfId="0" applyFont="1" applyFill="1" applyBorder="1" applyAlignment="1">
      <alignment horizontal="left" wrapText="1"/>
    </xf>
    <xf numFmtId="0" fontId="0" fillId="33" borderId="13" xfId="0" applyFill="1" applyBorder="1" applyAlignment="1">
      <alignment horizontal="left" wrapText="1"/>
    </xf>
    <xf numFmtId="0" fontId="3" fillId="33" borderId="13" xfId="0" applyFont="1" applyFill="1" applyBorder="1" applyAlignment="1">
      <alignment horizontal="left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47" fillId="33" borderId="12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45" fillId="33" borderId="13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wrapText="1"/>
    </xf>
    <xf numFmtId="0" fontId="3" fillId="33" borderId="13" xfId="0" applyFont="1" applyFill="1" applyBorder="1" applyAlignment="1">
      <alignment wrapText="1"/>
    </xf>
    <xf numFmtId="0" fontId="3" fillId="33" borderId="18" xfId="0" applyFont="1" applyFill="1" applyBorder="1" applyAlignment="1">
      <alignment horizontal="left" vertical="center" wrapText="1"/>
    </xf>
    <xf numFmtId="0" fontId="0" fillId="33" borderId="22" xfId="0" applyFill="1" applyBorder="1" applyAlignment="1">
      <alignment horizontal="left" vertical="center" wrapText="1"/>
    </xf>
    <xf numFmtId="0" fontId="0" fillId="33" borderId="13" xfId="0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wrapText="1"/>
    </xf>
    <xf numFmtId="0" fontId="3" fillId="33" borderId="13" xfId="0" applyFont="1" applyFill="1" applyBorder="1" applyAlignment="1">
      <alignment horizontal="left" wrapText="1"/>
    </xf>
    <xf numFmtId="0" fontId="3" fillId="33" borderId="11" xfId="0" applyFont="1" applyFill="1" applyBorder="1" applyAlignment="1">
      <alignment horizontal="left" vertical="top" wrapText="1"/>
    </xf>
    <xf numFmtId="0" fontId="3" fillId="33" borderId="13" xfId="0" applyFont="1" applyFill="1" applyBorder="1" applyAlignment="1">
      <alignment horizontal="left" vertical="top" wrapText="1"/>
    </xf>
    <xf numFmtId="0" fontId="2" fillId="33" borderId="15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vertical="center" wrapText="1"/>
    </xf>
    <xf numFmtId="0" fontId="3" fillId="33" borderId="13" xfId="0" applyFont="1" applyFill="1" applyBorder="1" applyAlignment="1">
      <alignment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EBK_PROJECT_2001-last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5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4.57421875" style="0" customWidth="1"/>
    <col min="2" max="2" width="43.8515625" style="1" customWidth="1"/>
    <col min="3" max="3" width="7.28125" style="0" customWidth="1"/>
    <col min="4" max="6" width="8.57421875" style="0" customWidth="1"/>
    <col min="7" max="7" width="10.8515625" style="0" customWidth="1"/>
    <col min="8" max="8" width="8.00390625" style="0" customWidth="1"/>
    <col min="9" max="9" width="6.7109375" style="0" customWidth="1"/>
    <col min="10" max="10" width="6.00390625" style="0" customWidth="1"/>
    <col min="11" max="11" width="7.8515625" style="0" customWidth="1"/>
    <col min="12" max="12" width="6.00390625" style="0" customWidth="1"/>
    <col min="13" max="13" width="8.8515625" style="0" customWidth="1"/>
    <col min="14" max="14" width="8.00390625" style="0" customWidth="1"/>
    <col min="15" max="15" width="4.140625" style="0" customWidth="1"/>
    <col min="16" max="16" width="7.7109375" style="0" customWidth="1"/>
    <col min="17" max="17" width="8.00390625" style="0" customWidth="1"/>
    <col min="18" max="18" width="7.00390625" style="0" customWidth="1"/>
    <col min="19" max="19" width="8.00390625" style="0" customWidth="1"/>
    <col min="20" max="20" width="7.421875" style="0" customWidth="1"/>
    <col min="21" max="21" width="7.57421875" style="0" customWidth="1"/>
  </cols>
  <sheetData>
    <row r="1" spans="1:31" ht="33" customHeight="1">
      <c r="A1" s="37" t="s">
        <v>63</v>
      </c>
      <c r="B1" s="145"/>
      <c r="C1" s="37"/>
      <c r="D1" s="38"/>
      <c r="E1" s="38"/>
      <c r="F1" s="38"/>
      <c r="G1" s="38" t="s">
        <v>130</v>
      </c>
      <c r="H1" s="12"/>
      <c r="I1" s="71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</row>
    <row r="2" spans="1:15" ht="70.5" customHeight="1">
      <c r="A2" s="35" t="s">
        <v>0</v>
      </c>
      <c r="B2" s="36" t="s">
        <v>1</v>
      </c>
      <c r="C2" s="31" t="s">
        <v>64</v>
      </c>
      <c r="D2" s="31" t="s">
        <v>65</v>
      </c>
      <c r="E2" s="32" t="s">
        <v>66</v>
      </c>
      <c r="F2" s="32" t="s">
        <v>67</v>
      </c>
      <c r="G2" s="32" t="s">
        <v>68</v>
      </c>
      <c r="H2" s="31" t="s">
        <v>129</v>
      </c>
      <c r="I2" s="31" t="s">
        <v>55</v>
      </c>
      <c r="J2" s="76"/>
      <c r="K2" s="57"/>
      <c r="L2" s="57"/>
      <c r="M2" s="57"/>
      <c r="N2" s="57"/>
      <c r="O2" s="57"/>
    </row>
    <row r="3" spans="1:31" ht="15.75" customHeight="1">
      <c r="A3" s="83" t="s">
        <v>6</v>
      </c>
      <c r="B3" s="84"/>
      <c r="C3" s="87">
        <f aca="true" t="shared" si="0" ref="C3:C30">SUM(D3:H3)</f>
        <v>4602090</v>
      </c>
      <c r="D3" s="33">
        <f>SUM(D4+D83+D146+D147)</f>
        <v>1327700</v>
      </c>
      <c r="E3" s="33">
        <f>SUM(E4+E83+E146+E147)</f>
        <v>1414191</v>
      </c>
      <c r="F3" s="33">
        <f>SUM(F4+F83+F146+F147)</f>
        <v>1283018</v>
      </c>
      <c r="G3" s="33">
        <f>SUM(G4+G83+G146+G147)</f>
        <v>0</v>
      </c>
      <c r="H3" s="33">
        <f>SUM(H4+H83+H146+H147)</f>
        <v>577181</v>
      </c>
      <c r="I3" s="72"/>
      <c r="J3" s="66"/>
      <c r="K3" s="55"/>
      <c r="L3" s="125"/>
      <c r="M3" s="55"/>
      <c r="N3" s="55"/>
      <c r="O3" s="55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</row>
    <row r="4" spans="1:31" ht="24.75" customHeight="1">
      <c r="A4" s="166" t="s">
        <v>11</v>
      </c>
      <c r="B4" s="167"/>
      <c r="C4" s="28">
        <f t="shared" si="0"/>
        <v>3470468</v>
      </c>
      <c r="D4" s="3">
        <f>SUM(D5+D6+D7+D11+D12+D22+D73+D80)</f>
        <v>1327700</v>
      </c>
      <c r="E4" s="3">
        <f>SUM(E5+E6+E7+E11+E12+E22+E73+E80)</f>
        <v>603290</v>
      </c>
      <c r="F4" s="3">
        <f>SUM(F5+F6+F7+F11+F12+F22+F73+F80)</f>
        <v>1240433</v>
      </c>
      <c r="G4" s="3">
        <f>SUM(G5+G6+G7+G11+G12+G22+G73+G80)</f>
        <v>0</v>
      </c>
      <c r="H4" s="3">
        <f>SUM(H5+H6+H7+H11+H12+H22+H73+H80)</f>
        <v>299045</v>
      </c>
      <c r="I4" s="14"/>
      <c r="J4" s="66"/>
      <c r="K4" s="58"/>
      <c r="L4" s="58"/>
      <c r="M4" s="58"/>
      <c r="N4" s="55"/>
      <c r="O4" s="55"/>
      <c r="P4" s="40"/>
      <c r="Q4" s="39"/>
      <c r="R4" s="40"/>
      <c r="S4" s="39"/>
      <c r="T4" s="40"/>
      <c r="U4" s="39"/>
      <c r="V4" s="40"/>
      <c r="W4" s="39"/>
      <c r="X4" s="40"/>
      <c r="Y4" s="39"/>
      <c r="Z4" s="40"/>
      <c r="AA4" s="39"/>
      <c r="AB4" s="40"/>
      <c r="AC4" s="39"/>
      <c r="AD4" s="40"/>
      <c r="AE4" s="40"/>
    </row>
    <row r="5" spans="1:31" ht="15">
      <c r="A5" s="85" t="s">
        <v>5</v>
      </c>
      <c r="B5" s="86"/>
      <c r="C5" s="28">
        <f t="shared" si="0"/>
        <v>0</v>
      </c>
      <c r="D5" s="28">
        <v>0</v>
      </c>
      <c r="E5" s="28">
        <v>0</v>
      </c>
      <c r="F5" s="28">
        <v>0</v>
      </c>
      <c r="G5" s="28">
        <v>0</v>
      </c>
      <c r="H5" s="28">
        <v>0</v>
      </c>
      <c r="I5" s="14"/>
      <c r="J5" s="66"/>
      <c r="K5" s="59"/>
      <c r="L5" s="59"/>
      <c r="M5" s="59"/>
      <c r="N5" s="55"/>
      <c r="O5" s="55"/>
      <c r="P5" s="41"/>
      <c r="Q5" s="39"/>
      <c r="R5" s="41"/>
      <c r="S5" s="39"/>
      <c r="T5" s="41"/>
      <c r="U5" s="42"/>
      <c r="V5" s="41"/>
      <c r="W5" s="39"/>
      <c r="X5" s="41"/>
      <c r="Y5" s="39"/>
      <c r="Z5" s="41"/>
      <c r="AA5" s="39"/>
      <c r="AB5" s="41"/>
      <c r="AC5" s="39"/>
      <c r="AD5" s="41"/>
      <c r="AE5" s="41"/>
    </row>
    <row r="6" spans="1:31" s="5" customFormat="1" ht="15">
      <c r="A6" s="6" t="s">
        <v>13</v>
      </c>
      <c r="B6" s="7"/>
      <c r="C6" s="28">
        <f t="shared" si="0"/>
        <v>0</v>
      </c>
      <c r="D6" s="3">
        <v>0</v>
      </c>
      <c r="E6" s="3"/>
      <c r="F6" s="3">
        <v>0</v>
      </c>
      <c r="G6" s="3">
        <v>0</v>
      </c>
      <c r="H6" s="3">
        <v>0</v>
      </c>
      <c r="I6" s="4"/>
      <c r="J6" s="66"/>
      <c r="K6" s="58"/>
      <c r="L6" s="58"/>
      <c r="M6" s="58"/>
      <c r="N6" s="55"/>
      <c r="O6" s="55"/>
      <c r="P6" s="40"/>
      <c r="Q6" s="39"/>
      <c r="R6" s="40"/>
      <c r="S6" s="39"/>
      <c r="T6" s="40"/>
      <c r="U6" s="42"/>
      <c r="V6" s="40"/>
      <c r="W6" s="39"/>
      <c r="X6" s="40"/>
      <c r="Y6" s="39"/>
      <c r="Z6" s="40"/>
      <c r="AA6" s="39"/>
      <c r="AB6" s="40"/>
      <c r="AC6" s="39"/>
      <c r="AD6" s="40"/>
      <c r="AE6" s="40"/>
    </row>
    <row r="7" spans="1:31" s="5" customFormat="1" ht="15">
      <c r="A7" s="6" t="s">
        <v>4</v>
      </c>
      <c r="B7" s="7"/>
      <c r="C7" s="28">
        <f t="shared" si="0"/>
        <v>195000</v>
      </c>
      <c r="D7" s="3">
        <f>SUM(D8:D10)</f>
        <v>0</v>
      </c>
      <c r="E7" s="3">
        <f>SUM(E8:E10)</f>
        <v>195000</v>
      </c>
      <c r="F7" s="3">
        <f>SUM(F8:F10)</f>
        <v>0</v>
      </c>
      <c r="G7" s="3">
        <f>SUM(G8:G10)</f>
        <v>0</v>
      </c>
      <c r="H7" s="3">
        <f>SUM(H8:H10)</f>
        <v>0</v>
      </c>
      <c r="I7" s="9"/>
      <c r="J7" s="66"/>
      <c r="K7" s="58"/>
      <c r="L7" s="58"/>
      <c r="M7" s="58"/>
      <c r="N7" s="55"/>
      <c r="O7" s="55"/>
      <c r="P7" s="47"/>
      <c r="Q7" s="39"/>
      <c r="R7" s="47"/>
      <c r="S7" s="39"/>
      <c r="T7" s="40"/>
      <c r="U7" s="42"/>
      <c r="V7" s="40"/>
      <c r="W7" s="39"/>
      <c r="X7" s="40"/>
      <c r="Y7" s="39"/>
      <c r="Z7" s="40"/>
      <c r="AA7" s="39"/>
      <c r="AB7" s="40"/>
      <c r="AC7" s="39"/>
      <c r="AD7" s="40"/>
      <c r="AE7" s="40"/>
    </row>
    <row r="8" spans="1:29" s="5" customFormat="1" ht="15">
      <c r="A8" s="88">
        <v>1</v>
      </c>
      <c r="B8" s="89" t="s">
        <v>104</v>
      </c>
      <c r="C8" s="90">
        <f t="shared" si="0"/>
        <v>25000</v>
      </c>
      <c r="D8" s="91">
        <v>0</v>
      </c>
      <c r="E8" s="91">
        <v>25000</v>
      </c>
      <c r="F8" s="92">
        <v>0</v>
      </c>
      <c r="G8" s="91">
        <v>0</v>
      </c>
      <c r="H8" s="91">
        <v>0</v>
      </c>
      <c r="I8" s="91">
        <v>1326</v>
      </c>
      <c r="J8" s="66"/>
      <c r="K8" s="54"/>
      <c r="L8" s="55"/>
      <c r="M8" s="55"/>
      <c r="N8" s="55"/>
      <c r="O8" s="55"/>
      <c r="Q8" s="39"/>
      <c r="S8" s="39"/>
      <c r="U8" s="42"/>
      <c r="W8" s="39"/>
      <c r="Y8" s="39"/>
      <c r="AA8" s="39"/>
      <c r="AC8" s="39"/>
    </row>
    <row r="9" spans="1:29" s="5" customFormat="1" ht="23.25">
      <c r="A9" s="2">
        <v>2</v>
      </c>
      <c r="B9" s="73" t="s">
        <v>131</v>
      </c>
      <c r="C9" s="133">
        <f t="shared" si="0"/>
        <v>100000</v>
      </c>
      <c r="D9" s="14">
        <v>0</v>
      </c>
      <c r="E9" s="14">
        <v>100000</v>
      </c>
      <c r="F9" s="154">
        <v>0</v>
      </c>
      <c r="G9" s="14">
        <v>0</v>
      </c>
      <c r="H9" s="14">
        <v>0</v>
      </c>
      <c r="I9" s="14">
        <v>1326</v>
      </c>
      <c r="J9" s="66"/>
      <c r="K9" s="54"/>
      <c r="L9" s="55"/>
      <c r="M9" s="55"/>
      <c r="N9" s="55"/>
      <c r="O9" s="55"/>
      <c r="Q9" s="39"/>
      <c r="S9" s="39"/>
      <c r="U9" s="42"/>
      <c r="W9" s="39"/>
      <c r="Y9" s="39"/>
      <c r="AA9" s="39"/>
      <c r="AC9" s="39"/>
    </row>
    <row r="10" spans="1:29" s="5" customFormat="1" ht="15">
      <c r="A10" s="2">
        <v>3</v>
      </c>
      <c r="B10" s="73" t="s">
        <v>132</v>
      </c>
      <c r="C10" s="133">
        <f>SUM(D10:H10)</f>
        <v>70000</v>
      </c>
      <c r="D10" s="14">
        <v>0</v>
      </c>
      <c r="E10" s="14">
        <v>70000</v>
      </c>
      <c r="F10" s="154">
        <v>0</v>
      </c>
      <c r="G10" s="14">
        <v>0</v>
      </c>
      <c r="H10" s="14">
        <v>0</v>
      </c>
      <c r="I10" s="14">
        <v>1326</v>
      </c>
      <c r="J10" s="66"/>
      <c r="K10" s="54"/>
      <c r="L10" s="55"/>
      <c r="M10" s="55"/>
      <c r="N10" s="55"/>
      <c r="O10" s="55"/>
      <c r="Q10" s="39"/>
      <c r="S10" s="39"/>
      <c r="U10" s="42"/>
      <c r="W10" s="39"/>
      <c r="Y10" s="39"/>
      <c r="AA10" s="39"/>
      <c r="AC10" s="39"/>
    </row>
    <row r="11" spans="1:31" s="5" customFormat="1" ht="15" customHeight="1">
      <c r="A11" s="6" t="s">
        <v>9</v>
      </c>
      <c r="B11" s="8"/>
      <c r="C11" s="28">
        <f t="shared" si="0"/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4"/>
      <c r="J11" s="66"/>
      <c r="K11" s="58"/>
      <c r="L11" s="58"/>
      <c r="M11" s="58"/>
      <c r="N11" s="55"/>
      <c r="O11" s="55"/>
      <c r="P11" s="40"/>
      <c r="Q11" s="39"/>
      <c r="R11" s="40"/>
      <c r="S11" s="39"/>
      <c r="T11" s="40"/>
      <c r="U11" s="42"/>
      <c r="V11" s="40"/>
      <c r="W11" s="39"/>
      <c r="X11" s="40"/>
      <c r="Y11" s="39"/>
      <c r="Z11" s="40"/>
      <c r="AA11" s="39"/>
      <c r="AB11" s="40"/>
      <c r="AC11" s="39"/>
      <c r="AD11" s="40"/>
      <c r="AE11" s="40"/>
    </row>
    <row r="12" spans="1:31" s="5" customFormat="1" ht="21.75" customHeight="1">
      <c r="A12" s="168" t="s">
        <v>10</v>
      </c>
      <c r="B12" s="169"/>
      <c r="C12" s="28">
        <f t="shared" si="0"/>
        <v>612660</v>
      </c>
      <c r="D12" s="3">
        <f>SUM(D13+D15)</f>
        <v>200000</v>
      </c>
      <c r="E12" s="3">
        <f>SUM(E13+E15)</f>
        <v>407660</v>
      </c>
      <c r="F12" s="3">
        <f>SUM(F13+F15)</f>
        <v>5000</v>
      </c>
      <c r="G12" s="3">
        <f>SUM(G13+G15)</f>
        <v>0</v>
      </c>
      <c r="H12" s="3">
        <f>SUM(H13+H15)</f>
        <v>0</v>
      </c>
      <c r="I12" s="4"/>
      <c r="J12" s="66"/>
      <c r="K12" s="58"/>
      <c r="L12" s="58"/>
      <c r="M12" s="58"/>
      <c r="N12" s="55"/>
      <c r="O12" s="55"/>
      <c r="P12" s="40"/>
      <c r="Q12" s="39"/>
      <c r="R12" s="40"/>
      <c r="S12" s="39"/>
      <c r="T12" s="40"/>
      <c r="U12" s="42"/>
      <c r="V12" s="40"/>
      <c r="W12" s="39"/>
      <c r="X12" s="40"/>
      <c r="Y12" s="39"/>
      <c r="Z12" s="40"/>
      <c r="AA12" s="39"/>
      <c r="AB12" s="40"/>
      <c r="AC12" s="39"/>
      <c r="AD12" s="40"/>
      <c r="AE12" s="40"/>
    </row>
    <row r="13" spans="1:31" s="5" customFormat="1" ht="20.25" customHeight="1">
      <c r="A13" s="15"/>
      <c r="B13" s="29" t="s">
        <v>20</v>
      </c>
      <c r="C13" s="28">
        <f t="shared" si="0"/>
        <v>500</v>
      </c>
      <c r="D13" s="3">
        <f>SUM(D14:D14)</f>
        <v>0</v>
      </c>
      <c r="E13" s="3">
        <f>SUM(E14:E14)</f>
        <v>500</v>
      </c>
      <c r="F13" s="3">
        <f>SUM(F14:F14)</f>
        <v>0</v>
      </c>
      <c r="G13" s="3">
        <f>SUM(G14:G14)</f>
        <v>0</v>
      </c>
      <c r="H13" s="3">
        <f>SUM(H14:H14)</f>
        <v>0</v>
      </c>
      <c r="I13" s="26"/>
      <c r="J13" s="66"/>
      <c r="K13" s="58"/>
      <c r="L13" s="58"/>
      <c r="M13" s="58"/>
      <c r="N13" s="55"/>
      <c r="O13" s="55"/>
      <c r="P13" s="40"/>
      <c r="Q13" s="39"/>
      <c r="R13" s="40"/>
      <c r="S13" s="39"/>
      <c r="T13" s="40"/>
      <c r="U13" s="56"/>
      <c r="V13" s="40"/>
      <c r="W13" s="39"/>
      <c r="X13" s="40"/>
      <c r="Y13" s="39"/>
      <c r="Z13" s="40"/>
      <c r="AA13" s="39"/>
      <c r="AB13" s="40"/>
      <c r="AC13" s="39"/>
      <c r="AD13" s="40"/>
      <c r="AE13" s="40"/>
    </row>
    <row r="14" spans="1:29" s="5" customFormat="1" ht="20.25" customHeight="1">
      <c r="A14" s="93">
        <v>4</v>
      </c>
      <c r="B14" s="94" t="s">
        <v>29</v>
      </c>
      <c r="C14" s="95">
        <f t="shared" si="0"/>
        <v>500</v>
      </c>
      <c r="D14" s="96">
        <v>0</v>
      </c>
      <c r="E14" s="96">
        <v>500</v>
      </c>
      <c r="F14" s="96">
        <v>0</v>
      </c>
      <c r="G14" s="96">
        <v>0</v>
      </c>
      <c r="H14" s="96">
        <v>0</v>
      </c>
      <c r="I14" s="97">
        <v>1530</v>
      </c>
      <c r="J14" s="66"/>
      <c r="K14" s="54"/>
      <c r="L14" s="55"/>
      <c r="M14" s="61"/>
      <c r="N14" s="55"/>
      <c r="O14" s="55"/>
      <c r="Q14" s="39"/>
      <c r="S14" s="39"/>
      <c r="U14" s="56"/>
      <c r="W14" s="39"/>
      <c r="Y14" s="39"/>
      <c r="AA14" s="39"/>
      <c r="AC14" s="39"/>
    </row>
    <row r="15" spans="1:29" s="5" customFormat="1" ht="20.25" customHeight="1">
      <c r="A15" s="43" t="s">
        <v>30</v>
      </c>
      <c r="B15" s="44"/>
      <c r="C15" s="28">
        <f t="shared" si="0"/>
        <v>612160</v>
      </c>
      <c r="D15" s="23">
        <f>SUM(D16:D21)</f>
        <v>200000</v>
      </c>
      <c r="E15" s="23">
        <f>SUM(E16:E21)</f>
        <v>407160</v>
      </c>
      <c r="F15" s="23">
        <f>SUM(F16:F21)</f>
        <v>5000</v>
      </c>
      <c r="G15" s="23">
        <f>SUM(G16:G21)</f>
        <v>0</v>
      </c>
      <c r="H15" s="23">
        <f>SUM(H16:H21)</f>
        <v>0</v>
      </c>
      <c r="I15" s="26"/>
      <c r="J15" s="66"/>
      <c r="K15" s="62"/>
      <c r="L15" s="62"/>
      <c r="M15" s="62"/>
      <c r="N15" s="55"/>
      <c r="O15" s="55"/>
      <c r="Q15" s="39"/>
      <c r="S15" s="39"/>
      <c r="U15" s="42"/>
      <c r="W15" s="39"/>
      <c r="Y15" s="39"/>
      <c r="AA15" s="39"/>
      <c r="AC15" s="39"/>
    </row>
    <row r="16" spans="1:29" s="5" customFormat="1" ht="20.25" customHeight="1">
      <c r="A16" s="89">
        <v>5</v>
      </c>
      <c r="B16" s="98" t="s">
        <v>53</v>
      </c>
      <c r="C16" s="95">
        <f t="shared" si="0"/>
        <v>30000</v>
      </c>
      <c r="D16" s="96">
        <v>0</v>
      </c>
      <c r="E16" s="96">
        <v>30000</v>
      </c>
      <c r="F16" s="96">
        <v>0</v>
      </c>
      <c r="G16" s="96">
        <v>0</v>
      </c>
      <c r="H16" s="96">
        <v>0</v>
      </c>
      <c r="I16" s="97">
        <v>1551</v>
      </c>
      <c r="J16" s="66"/>
      <c r="K16" s="60"/>
      <c r="L16" s="55"/>
      <c r="M16" s="61"/>
      <c r="N16" s="55"/>
      <c r="O16" s="55"/>
      <c r="Q16" s="39"/>
      <c r="S16" s="39"/>
      <c r="U16" s="42"/>
      <c r="W16" s="39"/>
      <c r="Y16" s="39"/>
      <c r="AA16" s="39"/>
      <c r="AC16" s="39"/>
    </row>
    <row r="17" spans="1:29" s="5" customFormat="1" ht="23.25" customHeight="1">
      <c r="A17" s="89">
        <v>6</v>
      </c>
      <c r="B17" s="99" t="s">
        <v>39</v>
      </c>
      <c r="C17" s="95">
        <f t="shared" si="0"/>
        <v>56160</v>
      </c>
      <c r="D17" s="96">
        <v>0</v>
      </c>
      <c r="E17" s="96">
        <v>56160</v>
      </c>
      <c r="F17" s="96">
        <v>0</v>
      </c>
      <c r="G17" s="96">
        <v>0</v>
      </c>
      <c r="H17" s="96">
        <v>0</v>
      </c>
      <c r="I17" s="97">
        <v>1551</v>
      </c>
      <c r="J17" s="66"/>
      <c r="K17" s="60"/>
      <c r="L17" s="55"/>
      <c r="M17" s="61"/>
      <c r="N17" s="55"/>
      <c r="O17" s="55"/>
      <c r="Q17" s="39"/>
      <c r="S17" s="39"/>
      <c r="U17" s="42"/>
      <c r="W17" s="39"/>
      <c r="Y17" s="39"/>
      <c r="AA17" s="39"/>
      <c r="AC17" s="39"/>
    </row>
    <row r="18" spans="1:29" s="5" customFormat="1" ht="23.25" customHeight="1">
      <c r="A18" s="89">
        <v>7</v>
      </c>
      <c r="B18" s="99" t="s">
        <v>40</v>
      </c>
      <c r="C18" s="95">
        <f t="shared" si="0"/>
        <v>60000</v>
      </c>
      <c r="D18" s="96">
        <v>0</v>
      </c>
      <c r="E18" s="96">
        <v>60000</v>
      </c>
      <c r="F18" s="96">
        <v>0</v>
      </c>
      <c r="G18" s="96">
        <v>0</v>
      </c>
      <c r="H18" s="96">
        <v>0</v>
      </c>
      <c r="I18" s="97">
        <v>1550</v>
      </c>
      <c r="J18" s="66"/>
      <c r="K18" s="60"/>
      <c r="L18" s="55"/>
      <c r="M18" s="61"/>
      <c r="N18" s="55"/>
      <c r="O18" s="55"/>
      <c r="Q18" s="39"/>
      <c r="S18" s="39"/>
      <c r="U18" s="42"/>
      <c r="W18" s="39"/>
      <c r="Y18" s="39"/>
      <c r="AA18" s="39"/>
      <c r="AC18" s="39"/>
    </row>
    <row r="19" spans="1:29" s="5" customFormat="1" ht="23.25" customHeight="1">
      <c r="A19" s="89">
        <v>8</v>
      </c>
      <c r="B19" s="99" t="s">
        <v>112</v>
      </c>
      <c r="C19" s="95">
        <f t="shared" si="0"/>
        <v>240000</v>
      </c>
      <c r="D19" s="96">
        <v>0</v>
      </c>
      <c r="E19" s="96">
        <v>240000</v>
      </c>
      <c r="F19" s="96">
        <v>0</v>
      </c>
      <c r="G19" s="96">
        <v>0</v>
      </c>
      <c r="H19" s="96">
        <v>0</v>
      </c>
      <c r="I19" s="97">
        <v>1541</v>
      </c>
      <c r="J19" s="66"/>
      <c r="K19" s="60"/>
      <c r="L19" s="55"/>
      <c r="M19" s="61"/>
      <c r="N19" s="55"/>
      <c r="O19" s="55"/>
      <c r="Q19" s="39"/>
      <c r="S19" s="39"/>
      <c r="U19" s="42"/>
      <c r="W19" s="39"/>
      <c r="Y19" s="39"/>
      <c r="AA19" s="39"/>
      <c r="AC19" s="39"/>
    </row>
    <row r="20" spans="1:29" s="5" customFormat="1" ht="23.25" customHeight="1">
      <c r="A20" s="35">
        <v>9</v>
      </c>
      <c r="B20" s="73" t="s">
        <v>121</v>
      </c>
      <c r="C20" s="24">
        <f t="shared" si="0"/>
        <v>200000</v>
      </c>
      <c r="D20" s="13">
        <v>200000</v>
      </c>
      <c r="E20" s="13">
        <v>0</v>
      </c>
      <c r="F20" s="13">
        <v>0</v>
      </c>
      <c r="G20" s="13">
        <v>0</v>
      </c>
      <c r="H20" s="13">
        <v>0</v>
      </c>
      <c r="I20" s="26">
        <v>2524</v>
      </c>
      <c r="J20" s="66"/>
      <c r="K20" s="60"/>
      <c r="L20" s="55"/>
      <c r="M20" s="61"/>
      <c r="N20" s="55"/>
      <c r="O20" s="55"/>
      <c r="Q20" s="39"/>
      <c r="S20" s="39"/>
      <c r="U20" s="42"/>
      <c r="W20" s="39"/>
      <c r="Y20" s="39"/>
      <c r="AA20" s="39"/>
      <c r="AC20" s="39"/>
    </row>
    <row r="21" spans="1:29" s="5" customFormat="1" ht="23.25" customHeight="1">
      <c r="A21" s="35">
        <v>10</v>
      </c>
      <c r="B21" s="73" t="s">
        <v>103</v>
      </c>
      <c r="C21" s="24">
        <f>SUM(D21:H21)</f>
        <v>26000</v>
      </c>
      <c r="D21" s="13">
        <v>0</v>
      </c>
      <c r="E21" s="13">
        <v>21000</v>
      </c>
      <c r="F21" s="13">
        <v>5000</v>
      </c>
      <c r="G21" s="13"/>
      <c r="H21" s="13">
        <v>0</v>
      </c>
      <c r="I21" s="26">
        <v>1554</v>
      </c>
      <c r="J21" s="66"/>
      <c r="K21" s="60"/>
      <c r="L21" s="55"/>
      <c r="M21" s="61"/>
      <c r="N21" s="55"/>
      <c r="O21" s="55"/>
      <c r="Q21" s="39"/>
      <c r="S21" s="39"/>
      <c r="U21" s="42"/>
      <c r="W21" s="39"/>
      <c r="Y21" s="39"/>
      <c r="AA21" s="39"/>
      <c r="AC21" s="39"/>
    </row>
    <row r="22" spans="1:31" s="5" customFormat="1" ht="36" customHeight="1">
      <c r="A22" s="170" t="s">
        <v>3</v>
      </c>
      <c r="B22" s="171"/>
      <c r="C22" s="28">
        <f t="shared" si="0"/>
        <v>2203396</v>
      </c>
      <c r="D22" s="3">
        <f>SUM(D23+D32+D71)</f>
        <v>1018500</v>
      </c>
      <c r="E22" s="3">
        <f>SUM(E23+E32+E71)</f>
        <v>630</v>
      </c>
      <c r="F22" s="3">
        <f>SUM(F23+F32+F71)</f>
        <v>1068789</v>
      </c>
      <c r="G22" s="3">
        <f>SUM(G23+G32+G71)</f>
        <v>0</v>
      </c>
      <c r="H22" s="3">
        <f>SUM(H23+H32+H71)</f>
        <v>115477</v>
      </c>
      <c r="I22" s="4"/>
      <c r="J22" s="66"/>
      <c r="K22" s="58"/>
      <c r="L22" s="58"/>
      <c r="M22" s="58"/>
      <c r="N22" s="55"/>
      <c r="O22" s="55"/>
      <c r="P22" s="47"/>
      <c r="Q22" s="39"/>
      <c r="R22" s="40"/>
      <c r="S22" s="39"/>
      <c r="T22" s="40"/>
      <c r="U22" s="42"/>
      <c r="V22" s="40"/>
      <c r="W22" s="39"/>
      <c r="X22" s="40"/>
      <c r="Y22" s="39"/>
      <c r="Z22" s="40"/>
      <c r="AA22" s="39"/>
      <c r="AB22" s="40"/>
      <c r="AC22" s="39"/>
      <c r="AD22" s="40"/>
      <c r="AE22" s="40"/>
    </row>
    <row r="23" spans="1:31" s="5" customFormat="1" ht="17.25" customHeight="1">
      <c r="A23" s="151"/>
      <c r="B23" s="16" t="s">
        <v>21</v>
      </c>
      <c r="C23" s="28">
        <f t="shared" si="0"/>
        <v>507284</v>
      </c>
      <c r="D23" s="3">
        <f>SUM(D24:D31)</f>
        <v>225540</v>
      </c>
      <c r="E23" s="3">
        <f>SUM(E24:E31)</f>
        <v>0</v>
      </c>
      <c r="F23" s="3">
        <f>SUM(F24:F31)</f>
        <v>166267</v>
      </c>
      <c r="G23" s="3">
        <f>SUM(G24:G31)</f>
        <v>0</v>
      </c>
      <c r="H23" s="3">
        <f>SUM(H24:H31)</f>
        <v>115477</v>
      </c>
      <c r="I23" s="4"/>
      <c r="J23" s="66"/>
      <c r="K23" s="65"/>
      <c r="L23" s="58"/>
      <c r="M23" s="58"/>
      <c r="N23" s="55"/>
      <c r="O23" s="55"/>
      <c r="P23" s="40"/>
      <c r="Q23" s="39"/>
      <c r="R23" s="40"/>
      <c r="S23" s="39"/>
      <c r="T23" s="40"/>
      <c r="U23" s="42"/>
      <c r="V23" s="40"/>
      <c r="W23" s="39"/>
      <c r="X23" s="40"/>
      <c r="Y23" s="39"/>
      <c r="Z23" s="40"/>
      <c r="AA23" s="39"/>
      <c r="AB23" s="40"/>
      <c r="AC23" s="39"/>
      <c r="AD23" s="40"/>
      <c r="AE23" s="40"/>
    </row>
    <row r="24" spans="1:31" s="5" customFormat="1" ht="17.25" customHeight="1">
      <c r="A24" s="93">
        <v>11</v>
      </c>
      <c r="B24" s="91" t="s">
        <v>52</v>
      </c>
      <c r="C24" s="90">
        <f t="shared" si="0"/>
        <v>372</v>
      </c>
      <c r="D24" s="96">
        <v>0</v>
      </c>
      <c r="E24" s="96">
        <v>0</v>
      </c>
      <c r="F24" s="96">
        <v>372</v>
      </c>
      <c r="G24" s="96">
        <v>0</v>
      </c>
      <c r="H24" s="96">
        <v>0</v>
      </c>
      <c r="I24" s="91">
        <v>2606</v>
      </c>
      <c r="J24" s="66"/>
      <c r="K24" s="65"/>
      <c r="L24" s="58"/>
      <c r="M24" s="58"/>
      <c r="N24" s="55"/>
      <c r="O24" s="55"/>
      <c r="P24" s="40"/>
      <c r="Q24" s="39"/>
      <c r="R24" s="40"/>
      <c r="S24" s="39"/>
      <c r="T24" s="40"/>
      <c r="U24" s="42"/>
      <c r="V24" s="40"/>
      <c r="W24" s="39"/>
      <c r="X24" s="40"/>
      <c r="Y24" s="39"/>
      <c r="Z24" s="40"/>
      <c r="AA24" s="39"/>
      <c r="AB24" s="40"/>
      <c r="AC24" s="39"/>
      <c r="AD24" s="40"/>
      <c r="AE24" s="40"/>
    </row>
    <row r="25" spans="1:31" s="5" customFormat="1" ht="17.25" customHeight="1">
      <c r="A25" s="93">
        <v>12</v>
      </c>
      <c r="B25" s="91" t="s">
        <v>46</v>
      </c>
      <c r="C25" s="90">
        <f t="shared" si="0"/>
        <v>46516</v>
      </c>
      <c r="D25" s="96">
        <v>0</v>
      </c>
      <c r="E25" s="96">
        <v>0</v>
      </c>
      <c r="F25" s="96">
        <v>46516</v>
      </c>
      <c r="G25" s="96">
        <v>0</v>
      </c>
      <c r="H25" s="96">
        <v>0</v>
      </c>
      <c r="I25" s="91">
        <v>2606</v>
      </c>
      <c r="J25" s="66"/>
      <c r="K25" s="65"/>
      <c r="L25" s="58"/>
      <c r="M25" s="58"/>
      <c r="N25" s="55"/>
      <c r="O25" s="55"/>
      <c r="P25" s="40"/>
      <c r="Q25" s="39"/>
      <c r="R25" s="40"/>
      <c r="S25" s="39"/>
      <c r="T25" s="40"/>
      <c r="U25" s="42"/>
      <c r="V25" s="40"/>
      <c r="W25" s="39"/>
      <c r="X25" s="40"/>
      <c r="Y25" s="39"/>
      <c r="Z25" s="40"/>
      <c r="AA25" s="39"/>
      <c r="AB25" s="40"/>
      <c r="AC25" s="39"/>
      <c r="AD25" s="40"/>
      <c r="AE25" s="40"/>
    </row>
    <row r="26" spans="1:31" s="5" customFormat="1" ht="17.25" customHeight="1">
      <c r="A26" s="93">
        <v>13</v>
      </c>
      <c r="B26" s="91" t="s">
        <v>47</v>
      </c>
      <c r="C26" s="90">
        <f t="shared" si="0"/>
        <v>71747</v>
      </c>
      <c r="D26" s="96">
        <v>0</v>
      </c>
      <c r="E26" s="96">
        <v>0</v>
      </c>
      <c r="F26" s="96">
        <v>71747</v>
      </c>
      <c r="G26" s="96">
        <v>0</v>
      </c>
      <c r="H26" s="96">
        <v>0</v>
      </c>
      <c r="I26" s="91">
        <v>2606</v>
      </c>
      <c r="J26" s="66"/>
      <c r="K26" s="65"/>
      <c r="L26" s="58"/>
      <c r="M26" s="58"/>
      <c r="N26" s="55"/>
      <c r="O26" s="55"/>
      <c r="P26" s="40"/>
      <c r="Q26" s="39"/>
      <c r="R26" s="40"/>
      <c r="S26" s="39"/>
      <c r="T26" s="40"/>
      <c r="U26" s="42"/>
      <c r="V26" s="40"/>
      <c r="W26" s="39"/>
      <c r="X26" s="40"/>
      <c r="Y26" s="39"/>
      <c r="Z26" s="40"/>
      <c r="AA26" s="39"/>
      <c r="AB26" s="40"/>
      <c r="AC26" s="39"/>
      <c r="AD26" s="40"/>
      <c r="AE26" s="40"/>
    </row>
    <row r="27" spans="1:31" s="5" customFormat="1" ht="17.25" customHeight="1">
      <c r="A27" s="93">
        <v>14</v>
      </c>
      <c r="B27" s="91" t="s">
        <v>48</v>
      </c>
      <c r="C27" s="90">
        <f t="shared" si="0"/>
        <v>420</v>
      </c>
      <c r="D27" s="96">
        <v>0</v>
      </c>
      <c r="E27" s="96">
        <v>0</v>
      </c>
      <c r="F27" s="96">
        <v>420</v>
      </c>
      <c r="G27" s="96">
        <v>0</v>
      </c>
      <c r="H27" s="96">
        <v>0</v>
      </c>
      <c r="I27" s="91">
        <v>2606</v>
      </c>
      <c r="J27" s="66"/>
      <c r="K27" s="65"/>
      <c r="L27" s="58"/>
      <c r="M27" s="58"/>
      <c r="N27" s="55"/>
      <c r="O27" s="55"/>
      <c r="P27" s="40"/>
      <c r="Q27" s="39"/>
      <c r="R27" s="40"/>
      <c r="S27" s="39"/>
      <c r="T27" s="40"/>
      <c r="U27" s="42"/>
      <c r="V27" s="40"/>
      <c r="W27" s="39"/>
      <c r="X27" s="40"/>
      <c r="Y27" s="39"/>
      <c r="Z27" s="40"/>
      <c r="AA27" s="39"/>
      <c r="AB27" s="40"/>
      <c r="AC27" s="39"/>
      <c r="AD27" s="40"/>
      <c r="AE27" s="40"/>
    </row>
    <row r="28" spans="1:31" s="5" customFormat="1" ht="17.25" customHeight="1">
      <c r="A28" s="93">
        <v>15</v>
      </c>
      <c r="B28" s="100" t="s">
        <v>23</v>
      </c>
      <c r="C28" s="95">
        <f t="shared" si="0"/>
        <v>117757</v>
      </c>
      <c r="D28" s="96">
        <v>0</v>
      </c>
      <c r="E28" s="96">
        <v>0</v>
      </c>
      <c r="F28" s="96">
        <v>2280</v>
      </c>
      <c r="G28" s="88">
        <v>0</v>
      </c>
      <c r="H28" s="96">
        <v>115477</v>
      </c>
      <c r="I28" s="101">
        <v>2619</v>
      </c>
      <c r="J28" s="66"/>
      <c r="K28" s="65"/>
      <c r="L28" s="58"/>
      <c r="M28" s="58"/>
      <c r="N28" s="55"/>
      <c r="O28" s="55"/>
      <c r="P28" s="40"/>
      <c r="Q28" s="39"/>
      <c r="R28" s="40"/>
      <c r="S28" s="39"/>
      <c r="T28" s="40"/>
      <c r="U28" s="42"/>
      <c r="V28" s="40"/>
      <c r="W28" s="39"/>
      <c r="X28" s="40"/>
      <c r="Y28" s="39"/>
      <c r="Z28" s="40"/>
      <c r="AA28" s="39"/>
      <c r="AB28" s="40"/>
      <c r="AC28" s="39"/>
      <c r="AD28" s="40"/>
      <c r="AE28" s="40"/>
    </row>
    <row r="29" spans="1:31" s="5" customFormat="1" ht="17.25" customHeight="1">
      <c r="A29" s="17">
        <v>16</v>
      </c>
      <c r="B29" s="27" t="s">
        <v>81</v>
      </c>
      <c r="C29" s="24">
        <f t="shared" si="0"/>
        <v>141685</v>
      </c>
      <c r="D29" s="13">
        <v>141685</v>
      </c>
      <c r="E29" s="13">
        <v>0</v>
      </c>
      <c r="F29" s="13">
        <v>0</v>
      </c>
      <c r="G29" s="2">
        <v>0</v>
      </c>
      <c r="H29" s="13">
        <v>0</v>
      </c>
      <c r="I29" s="14">
        <v>2606</v>
      </c>
      <c r="J29" s="66"/>
      <c r="K29" s="65"/>
      <c r="L29" s="58"/>
      <c r="M29" s="58"/>
      <c r="N29" s="55"/>
      <c r="O29" s="55"/>
      <c r="P29" s="40"/>
      <c r="Q29" s="39"/>
      <c r="R29" s="40"/>
      <c r="S29" s="39"/>
      <c r="T29" s="40"/>
      <c r="U29" s="42"/>
      <c r="V29" s="40"/>
      <c r="W29" s="39"/>
      <c r="X29" s="40"/>
      <c r="Y29" s="39"/>
      <c r="Z29" s="40"/>
      <c r="AA29" s="39"/>
      <c r="AB29" s="40"/>
      <c r="AC29" s="39"/>
      <c r="AD29" s="40"/>
      <c r="AE29" s="40"/>
    </row>
    <row r="30" spans="1:31" s="5" customFormat="1" ht="17.25" customHeight="1">
      <c r="A30" s="17">
        <v>17</v>
      </c>
      <c r="B30" s="27" t="s">
        <v>82</v>
      </c>
      <c r="C30" s="50">
        <f t="shared" si="0"/>
        <v>83855</v>
      </c>
      <c r="D30" s="80">
        <v>83855</v>
      </c>
      <c r="E30" s="80">
        <v>0</v>
      </c>
      <c r="F30" s="80">
        <v>0</v>
      </c>
      <c r="G30" s="19">
        <v>0</v>
      </c>
      <c r="H30" s="80">
        <v>0</v>
      </c>
      <c r="I30" s="128">
        <v>2606</v>
      </c>
      <c r="J30" s="66"/>
      <c r="K30" s="65"/>
      <c r="L30" s="58"/>
      <c r="M30" s="58"/>
      <c r="N30" s="55"/>
      <c r="O30" s="55"/>
      <c r="P30" s="40"/>
      <c r="Q30" s="39"/>
      <c r="R30" s="40"/>
      <c r="S30" s="39"/>
      <c r="T30" s="40"/>
      <c r="U30" s="42"/>
      <c r="V30" s="40"/>
      <c r="W30" s="39"/>
      <c r="X30" s="40"/>
      <c r="Y30" s="39"/>
      <c r="Z30" s="40"/>
      <c r="AA30" s="39"/>
      <c r="AB30" s="40"/>
      <c r="AC30" s="39"/>
      <c r="AD30" s="40"/>
      <c r="AE30" s="40"/>
    </row>
    <row r="31" spans="1:31" s="5" customFormat="1" ht="17.25" customHeight="1">
      <c r="A31" s="17">
        <v>18</v>
      </c>
      <c r="B31" s="27" t="s">
        <v>119</v>
      </c>
      <c r="C31" s="50">
        <f aca="true" t="shared" si="1" ref="C31:C36">SUM(D31:H31)</f>
        <v>44932</v>
      </c>
      <c r="D31" s="80">
        <v>0</v>
      </c>
      <c r="E31" s="80">
        <v>0</v>
      </c>
      <c r="F31" s="80">
        <v>44932</v>
      </c>
      <c r="G31" s="19">
        <v>0</v>
      </c>
      <c r="H31" s="80">
        <v>0</v>
      </c>
      <c r="I31" s="128">
        <v>2606</v>
      </c>
      <c r="J31" s="66"/>
      <c r="K31" s="65"/>
      <c r="L31" s="58"/>
      <c r="M31" s="58"/>
      <c r="N31" s="55"/>
      <c r="O31" s="55"/>
      <c r="P31" s="40"/>
      <c r="Q31" s="39"/>
      <c r="R31" s="40"/>
      <c r="S31" s="39"/>
      <c r="T31" s="40"/>
      <c r="U31" s="42"/>
      <c r="V31" s="40"/>
      <c r="W31" s="39"/>
      <c r="X31" s="40"/>
      <c r="Y31" s="39"/>
      <c r="Z31" s="40"/>
      <c r="AA31" s="39"/>
      <c r="AB31" s="40"/>
      <c r="AC31" s="39"/>
      <c r="AD31" s="40"/>
      <c r="AE31" s="40"/>
    </row>
    <row r="32" spans="1:29" s="5" customFormat="1" ht="20.25" customHeight="1">
      <c r="A32" s="43" t="s">
        <v>30</v>
      </c>
      <c r="B32" s="44"/>
      <c r="C32" s="126">
        <f t="shared" si="1"/>
        <v>1651112</v>
      </c>
      <c r="D32" s="18">
        <f>SUM(D33:D70)</f>
        <v>792960</v>
      </c>
      <c r="E32" s="18">
        <f>SUM(E33:E70)</f>
        <v>630</v>
      </c>
      <c r="F32" s="18">
        <f>SUM(F33:F70)</f>
        <v>857522</v>
      </c>
      <c r="G32" s="18">
        <f>SUM(G33:G70)</f>
        <v>0</v>
      </c>
      <c r="H32" s="18">
        <f>SUM(H33:H70)</f>
        <v>0</v>
      </c>
      <c r="I32" s="127"/>
      <c r="J32" s="66"/>
      <c r="K32" s="62"/>
      <c r="L32" s="58"/>
      <c r="M32" s="58"/>
      <c r="N32" s="55"/>
      <c r="O32" s="55"/>
      <c r="Q32" s="39"/>
      <c r="S32" s="39"/>
      <c r="U32" s="42"/>
      <c r="W32" s="39"/>
      <c r="Y32" s="39"/>
      <c r="AA32" s="39"/>
      <c r="AC32" s="39"/>
    </row>
    <row r="33" spans="1:29" s="5" customFormat="1" ht="21.75" customHeight="1">
      <c r="A33" s="93">
        <v>19</v>
      </c>
      <c r="B33" s="105" t="s">
        <v>44</v>
      </c>
      <c r="C33" s="95">
        <f t="shared" si="1"/>
        <v>250000</v>
      </c>
      <c r="D33" s="96">
        <v>0</v>
      </c>
      <c r="E33" s="96">
        <v>0</v>
      </c>
      <c r="F33" s="96">
        <v>250000</v>
      </c>
      <c r="G33" s="96">
        <v>0</v>
      </c>
      <c r="H33" s="96">
        <v>0</v>
      </c>
      <c r="I33" s="91">
        <v>2626</v>
      </c>
      <c r="J33" s="66"/>
      <c r="K33" s="60"/>
      <c r="L33" s="55"/>
      <c r="M33" s="55"/>
      <c r="N33" s="55"/>
      <c r="O33" s="55"/>
      <c r="Q33" s="39"/>
      <c r="S33" s="39"/>
      <c r="U33" s="42"/>
      <c r="W33" s="39"/>
      <c r="Y33" s="39"/>
      <c r="AA33" s="39"/>
      <c r="AC33" s="39"/>
    </row>
    <row r="34" spans="1:29" s="5" customFormat="1" ht="21.75" customHeight="1">
      <c r="A34" s="93">
        <v>20</v>
      </c>
      <c r="B34" s="106" t="s">
        <v>59</v>
      </c>
      <c r="C34" s="95">
        <f t="shared" si="1"/>
        <v>45000</v>
      </c>
      <c r="D34" s="107">
        <v>0</v>
      </c>
      <c r="E34" s="107">
        <v>0</v>
      </c>
      <c r="F34" s="107">
        <v>45000</v>
      </c>
      <c r="G34" s="96">
        <v>0</v>
      </c>
      <c r="H34" s="107">
        <v>0</v>
      </c>
      <c r="I34" s="91">
        <v>2619</v>
      </c>
      <c r="J34" s="66"/>
      <c r="K34" s="60"/>
      <c r="L34" s="55"/>
      <c r="M34" s="55"/>
      <c r="N34" s="55"/>
      <c r="O34" s="55"/>
      <c r="Q34" s="39"/>
      <c r="S34" s="39"/>
      <c r="U34" s="42"/>
      <c r="W34" s="39"/>
      <c r="Y34" s="39"/>
      <c r="AA34" s="39"/>
      <c r="AC34" s="39"/>
    </row>
    <row r="35" spans="1:29" s="5" customFormat="1" ht="21.75" customHeight="1">
      <c r="A35" s="93">
        <v>21</v>
      </c>
      <c r="B35" s="91" t="s">
        <v>51</v>
      </c>
      <c r="C35" s="95">
        <f t="shared" si="1"/>
        <v>178</v>
      </c>
      <c r="D35" s="96">
        <v>0</v>
      </c>
      <c r="E35" s="96">
        <v>178</v>
      </c>
      <c r="F35" s="96">
        <v>0</v>
      </c>
      <c r="G35" s="96">
        <v>0</v>
      </c>
      <c r="H35" s="96">
        <v>0</v>
      </c>
      <c r="I35" s="91">
        <v>2606</v>
      </c>
      <c r="J35" s="66"/>
      <c r="K35" s="60"/>
      <c r="L35" s="55"/>
      <c r="M35" s="55"/>
      <c r="N35" s="55"/>
      <c r="O35" s="55"/>
      <c r="Q35" s="39"/>
      <c r="S35" s="39"/>
      <c r="U35" s="42"/>
      <c r="W35" s="39"/>
      <c r="Y35" s="39"/>
      <c r="AA35" s="39"/>
      <c r="AC35" s="39"/>
    </row>
    <row r="36" spans="1:29" s="5" customFormat="1" ht="21.75" customHeight="1">
      <c r="A36" s="93">
        <v>22</v>
      </c>
      <c r="B36" s="91" t="s">
        <v>49</v>
      </c>
      <c r="C36" s="95">
        <f t="shared" si="1"/>
        <v>52</v>
      </c>
      <c r="D36" s="96">
        <v>0</v>
      </c>
      <c r="E36" s="96">
        <v>52</v>
      </c>
      <c r="F36" s="96">
        <v>0</v>
      </c>
      <c r="G36" s="96">
        <v>0</v>
      </c>
      <c r="H36" s="96">
        <v>0</v>
      </c>
      <c r="I36" s="91">
        <v>2606</v>
      </c>
      <c r="J36" s="66"/>
      <c r="K36" s="60"/>
      <c r="L36" s="55"/>
      <c r="M36" s="55"/>
      <c r="N36" s="55"/>
      <c r="O36" s="55"/>
      <c r="Q36" s="39"/>
      <c r="S36" s="39"/>
      <c r="U36" s="42"/>
      <c r="W36" s="39"/>
      <c r="Y36" s="39"/>
      <c r="AA36" s="39"/>
      <c r="AC36" s="39"/>
    </row>
    <row r="37" spans="1:29" s="5" customFormat="1" ht="18.75" customHeight="1">
      <c r="A37" s="93">
        <v>23</v>
      </c>
      <c r="B37" s="91" t="s">
        <v>50</v>
      </c>
      <c r="C37" s="95">
        <f aca="true" t="shared" si="2" ref="C37:C104">SUM(D37:H37)</f>
        <v>18</v>
      </c>
      <c r="D37" s="96">
        <v>0</v>
      </c>
      <c r="E37" s="96">
        <v>18</v>
      </c>
      <c r="F37" s="96">
        <v>0</v>
      </c>
      <c r="G37" s="96">
        <v>0</v>
      </c>
      <c r="H37" s="96">
        <v>0</v>
      </c>
      <c r="I37" s="91">
        <v>2606</v>
      </c>
      <c r="J37" s="66"/>
      <c r="K37" s="60"/>
      <c r="L37" s="55"/>
      <c r="M37" s="55"/>
      <c r="N37" s="55"/>
      <c r="O37" s="55"/>
      <c r="Q37" s="39"/>
      <c r="S37" s="39"/>
      <c r="U37" s="42"/>
      <c r="W37" s="39"/>
      <c r="Y37" s="39"/>
      <c r="AA37" s="39"/>
      <c r="AC37" s="39"/>
    </row>
    <row r="38" spans="1:29" s="5" customFormat="1" ht="18.75" customHeight="1">
      <c r="A38" s="93">
        <v>24</v>
      </c>
      <c r="B38" s="91" t="s">
        <v>25</v>
      </c>
      <c r="C38" s="95">
        <f t="shared" si="2"/>
        <v>356</v>
      </c>
      <c r="D38" s="96">
        <v>0</v>
      </c>
      <c r="E38" s="96">
        <v>356</v>
      </c>
      <c r="F38" s="96">
        <v>0</v>
      </c>
      <c r="G38" s="96">
        <v>0</v>
      </c>
      <c r="H38" s="96">
        <v>0</v>
      </c>
      <c r="I38" s="91">
        <v>2606</v>
      </c>
      <c r="J38" s="66"/>
      <c r="K38" s="60"/>
      <c r="L38" s="55"/>
      <c r="M38" s="55"/>
      <c r="N38" s="55"/>
      <c r="O38" s="55"/>
      <c r="Q38" s="39"/>
      <c r="S38" s="39"/>
      <c r="U38" s="42"/>
      <c r="W38" s="39"/>
      <c r="Y38" s="39"/>
      <c r="AA38" s="39"/>
      <c r="AC38" s="39"/>
    </row>
    <row r="39" spans="1:29" s="5" customFormat="1" ht="18.75" customHeight="1">
      <c r="A39" s="93">
        <v>25</v>
      </c>
      <c r="B39" s="100" t="s">
        <v>24</v>
      </c>
      <c r="C39" s="95">
        <f t="shared" si="2"/>
        <v>26</v>
      </c>
      <c r="D39" s="96">
        <v>0</v>
      </c>
      <c r="E39" s="96">
        <v>26</v>
      </c>
      <c r="F39" s="96">
        <v>0</v>
      </c>
      <c r="G39" s="96">
        <v>0</v>
      </c>
      <c r="H39" s="96">
        <v>0</v>
      </c>
      <c r="I39" s="91">
        <v>2606</v>
      </c>
      <c r="J39" s="66"/>
      <c r="K39" s="60"/>
      <c r="L39" s="55"/>
      <c r="M39" s="55"/>
      <c r="N39" s="55"/>
      <c r="O39" s="55"/>
      <c r="Q39" s="39"/>
      <c r="S39" s="39"/>
      <c r="U39" s="42"/>
      <c r="W39" s="39"/>
      <c r="Y39" s="39"/>
      <c r="AA39" s="39"/>
      <c r="AC39" s="39"/>
    </row>
    <row r="40" spans="1:29" s="5" customFormat="1" ht="27" customHeight="1">
      <c r="A40" s="17">
        <v>26</v>
      </c>
      <c r="B40" s="27" t="s">
        <v>83</v>
      </c>
      <c r="C40" s="50">
        <f t="shared" si="2"/>
        <v>62288</v>
      </c>
      <c r="D40" s="80">
        <v>0</v>
      </c>
      <c r="E40" s="80">
        <v>0</v>
      </c>
      <c r="F40" s="80">
        <v>62288</v>
      </c>
      <c r="G40" s="19">
        <v>0</v>
      </c>
      <c r="H40" s="80">
        <v>0</v>
      </c>
      <c r="I40" s="128">
        <v>2606</v>
      </c>
      <c r="J40" s="66"/>
      <c r="K40" s="60"/>
      <c r="L40" s="55"/>
      <c r="M40" s="55"/>
      <c r="N40" s="55"/>
      <c r="O40" s="55"/>
      <c r="Q40" s="39"/>
      <c r="S40" s="39"/>
      <c r="U40" s="42"/>
      <c r="W40" s="39"/>
      <c r="Y40" s="39"/>
      <c r="AA40" s="39"/>
      <c r="AC40" s="39"/>
    </row>
    <row r="41" spans="1:29" s="5" customFormat="1" ht="18.75" customHeight="1">
      <c r="A41" s="17">
        <v>27</v>
      </c>
      <c r="B41" s="27" t="s">
        <v>84</v>
      </c>
      <c r="C41" s="50">
        <f aca="true" t="shared" si="3" ref="C41:C54">SUM(D41:H41)</f>
        <v>26675</v>
      </c>
      <c r="D41" s="80">
        <v>0</v>
      </c>
      <c r="E41" s="80">
        <v>0</v>
      </c>
      <c r="F41" s="80">
        <v>26675</v>
      </c>
      <c r="G41" s="19">
        <v>0</v>
      </c>
      <c r="H41" s="80">
        <v>0</v>
      </c>
      <c r="I41" s="128">
        <v>2606</v>
      </c>
      <c r="J41" s="66"/>
      <c r="K41" s="60"/>
      <c r="L41" s="55"/>
      <c r="M41" s="55"/>
      <c r="N41" s="55"/>
      <c r="O41" s="55"/>
      <c r="Q41" s="39"/>
      <c r="S41" s="39"/>
      <c r="U41" s="42"/>
      <c r="W41" s="39"/>
      <c r="Y41" s="39"/>
      <c r="AA41" s="39"/>
      <c r="AC41" s="39"/>
    </row>
    <row r="42" spans="1:29" s="5" customFormat="1" ht="18.75" customHeight="1">
      <c r="A42" s="17">
        <v>28</v>
      </c>
      <c r="B42" s="27" t="s">
        <v>85</v>
      </c>
      <c r="C42" s="50">
        <f t="shared" si="3"/>
        <v>18260</v>
      </c>
      <c r="D42" s="80">
        <v>18260</v>
      </c>
      <c r="E42" s="80">
        <v>0</v>
      </c>
      <c r="F42" s="80">
        <v>0</v>
      </c>
      <c r="G42" s="19">
        <v>0</v>
      </c>
      <c r="H42" s="80">
        <v>0</v>
      </c>
      <c r="I42" s="128">
        <v>2606</v>
      </c>
      <c r="J42" s="66"/>
      <c r="K42" s="60"/>
      <c r="L42" s="55"/>
      <c r="M42" s="55"/>
      <c r="N42" s="55"/>
      <c r="O42" s="55"/>
      <c r="Q42" s="39"/>
      <c r="S42" s="39"/>
      <c r="U42" s="42"/>
      <c r="W42" s="39"/>
      <c r="Y42" s="39"/>
      <c r="AA42" s="39"/>
      <c r="AC42" s="39"/>
    </row>
    <row r="43" spans="1:29" s="5" customFormat="1" ht="18.75" customHeight="1">
      <c r="A43" s="17">
        <v>29</v>
      </c>
      <c r="B43" s="27" t="s">
        <v>86</v>
      </c>
      <c r="C43" s="50">
        <f t="shared" si="3"/>
        <v>30800</v>
      </c>
      <c r="D43" s="80">
        <v>30800</v>
      </c>
      <c r="E43" s="80">
        <v>0</v>
      </c>
      <c r="F43" s="80">
        <v>0</v>
      </c>
      <c r="G43" s="19">
        <v>0</v>
      </c>
      <c r="H43" s="80">
        <v>0</v>
      </c>
      <c r="I43" s="128">
        <v>2606</v>
      </c>
      <c r="J43" s="66"/>
      <c r="K43" s="60"/>
      <c r="L43" s="55"/>
      <c r="M43" s="55"/>
      <c r="N43" s="55"/>
      <c r="O43" s="55"/>
      <c r="Q43" s="39"/>
      <c r="S43" s="39"/>
      <c r="U43" s="42"/>
      <c r="W43" s="39"/>
      <c r="Y43" s="39"/>
      <c r="AA43" s="39"/>
      <c r="AC43" s="39"/>
    </row>
    <row r="44" spans="1:29" s="5" customFormat="1" ht="18.75" customHeight="1">
      <c r="A44" s="17">
        <v>30</v>
      </c>
      <c r="B44" s="27" t="s">
        <v>87</v>
      </c>
      <c r="C44" s="50">
        <f t="shared" si="3"/>
        <v>53823</v>
      </c>
      <c r="D44" s="80">
        <v>53823</v>
      </c>
      <c r="E44" s="80">
        <v>0</v>
      </c>
      <c r="F44" s="80">
        <v>0</v>
      </c>
      <c r="G44" s="19">
        <v>0</v>
      </c>
      <c r="H44" s="80">
        <v>0</v>
      </c>
      <c r="I44" s="128">
        <v>2606</v>
      </c>
      <c r="J44" s="66"/>
      <c r="K44" s="60"/>
      <c r="L44" s="55"/>
      <c r="M44" s="55"/>
      <c r="N44" s="55"/>
      <c r="O44" s="55"/>
      <c r="Q44" s="39"/>
      <c r="S44" s="39"/>
      <c r="U44" s="42"/>
      <c r="W44" s="39"/>
      <c r="Y44" s="39"/>
      <c r="AA44" s="39"/>
      <c r="AC44" s="39"/>
    </row>
    <row r="45" spans="1:29" s="5" customFormat="1" ht="18.75" customHeight="1">
      <c r="A45" s="17">
        <v>31</v>
      </c>
      <c r="B45" s="27" t="s">
        <v>88</v>
      </c>
      <c r="C45" s="50">
        <f t="shared" si="3"/>
        <v>43313</v>
      </c>
      <c r="D45" s="80">
        <v>0</v>
      </c>
      <c r="E45" s="80">
        <v>0</v>
      </c>
      <c r="F45" s="80">
        <v>43313</v>
      </c>
      <c r="G45" s="19">
        <v>0</v>
      </c>
      <c r="H45" s="80">
        <v>0</v>
      </c>
      <c r="I45" s="128">
        <v>2606</v>
      </c>
      <c r="J45" s="66"/>
      <c r="K45" s="60"/>
      <c r="L45" s="55"/>
      <c r="M45" s="55"/>
      <c r="N45" s="55"/>
      <c r="O45" s="55"/>
      <c r="Q45" s="39"/>
      <c r="S45" s="39"/>
      <c r="U45" s="42"/>
      <c r="W45" s="39"/>
      <c r="Y45" s="39"/>
      <c r="AA45" s="39"/>
      <c r="AC45" s="39"/>
    </row>
    <row r="46" spans="1:29" s="5" customFormat="1" ht="18.75" customHeight="1">
      <c r="A46" s="17">
        <v>32</v>
      </c>
      <c r="B46" s="27" t="s">
        <v>89</v>
      </c>
      <c r="C46" s="50">
        <f t="shared" si="3"/>
        <v>26469</v>
      </c>
      <c r="D46" s="80">
        <v>5306</v>
      </c>
      <c r="E46" s="80">
        <v>0</v>
      </c>
      <c r="F46" s="80">
        <v>21163</v>
      </c>
      <c r="G46" s="19">
        <v>0</v>
      </c>
      <c r="H46" s="80">
        <v>0</v>
      </c>
      <c r="I46" s="128">
        <v>2606</v>
      </c>
      <c r="J46" s="66"/>
      <c r="K46" s="60"/>
      <c r="L46" s="55"/>
      <c r="M46" s="55"/>
      <c r="N46" s="55"/>
      <c r="O46" s="55"/>
      <c r="Q46" s="39"/>
      <c r="S46" s="39"/>
      <c r="U46" s="42"/>
      <c r="W46" s="39"/>
      <c r="Y46" s="39"/>
      <c r="AA46" s="39"/>
      <c r="AC46" s="39"/>
    </row>
    <row r="47" spans="1:29" s="5" customFormat="1" ht="18.75" customHeight="1">
      <c r="A47" s="17">
        <v>33</v>
      </c>
      <c r="B47" s="81" t="s">
        <v>90</v>
      </c>
      <c r="C47" s="50">
        <f t="shared" si="3"/>
        <v>36828</v>
      </c>
      <c r="D47" s="80">
        <v>0</v>
      </c>
      <c r="E47" s="80">
        <v>0</v>
      </c>
      <c r="F47" s="80">
        <v>36828</v>
      </c>
      <c r="G47" s="19">
        <v>0</v>
      </c>
      <c r="H47" s="80">
        <v>0</v>
      </c>
      <c r="I47" s="128">
        <v>2606</v>
      </c>
      <c r="J47" s="66"/>
      <c r="K47" s="60"/>
      <c r="L47" s="55"/>
      <c r="M47" s="55"/>
      <c r="N47" s="55"/>
      <c r="O47" s="55"/>
      <c r="Q47" s="39"/>
      <c r="S47" s="39"/>
      <c r="U47" s="42"/>
      <c r="W47" s="39"/>
      <c r="Y47" s="39"/>
      <c r="AA47" s="39"/>
      <c r="AC47" s="39"/>
    </row>
    <row r="48" spans="1:29" s="5" customFormat="1" ht="18.75" customHeight="1">
      <c r="A48" s="17">
        <v>34</v>
      </c>
      <c r="B48" s="81" t="s">
        <v>91</v>
      </c>
      <c r="C48" s="50">
        <f t="shared" si="3"/>
        <v>35719</v>
      </c>
      <c r="D48" s="80">
        <v>0</v>
      </c>
      <c r="E48" s="80">
        <v>0</v>
      </c>
      <c r="F48" s="80">
        <v>35719</v>
      </c>
      <c r="G48" s="19">
        <v>0</v>
      </c>
      <c r="H48" s="80">
        <v>0</v>
      </c>
      <c r="I48" s="128">
        <v>2606</v>
      </c>
      <c r="J48" s="66"/>
      <c r="K48" s="60"/>
      <c r="L48" s="55"/>
      <c r="M48" s="55"/>
      <c r="N48" s="55"/>
      <c r="O48" s="55"/>
      <c r="Q48" s="39"/>
      <c r="S48" s="39"/>
      <c r="U48" s="42"/>
      <c r="W48" s="39"/>
      <c r="Y48" s="39"/>
      <c r="AA48" s="39"/>
      <c r="AC48" s="39"/>
    </row>
    <row r="49" spans="1:29" s="5" customFormat="1" ht="18.75" customHeight="1">
      <c r="A49" s="17">
        <v>35</v>
      </c>
      <c r="B49" s="81" t="s">
        <v>92</v>
      </c>
      <c r="C49" s="50">
        <f t="shared" si="3"/>
        <v>60445</v>
      </c>
      <c r="D49" s="80">
        <v>0</v>
      </c>
      <c r="E49" s="80">
        <v>0</v>
      </c>
      <c r="F49" s="80">
        <v>60445</v>
      </c>
      <c r="G49" s="19">
        <v>0</v>
      </c>
      <c r="H49" s="80">
        <v>0</v>
      </c>
      <c r="I49" s="128">
        <v>2606</v>
      </c>
      <c r="J49" s="66"/>
      <c r="K49" s="60"/>
      <c r="L49" s="55"/>
      <c r="M49" s="55"/>
      <c r="N49" s="55"/>
      <c r="O49" s="55"/>
      <c r="Q49" s="39"/>
      <c r="S49" s="39"/>
      <c r="U49" s="42"/>
      <c r="W49" s="39"/>
      <c r="Y49" s="39"/>
      <c r="AA49" s="39"/>
      <c r="AC49" s="39"/>
    </row>
    <row r="50" spans="1:29" s="5" customFormat="1" ht="18.75" customHeight="1">
      <c r="A50" s="17">
        <v>36</v>
      </c>
      <c r="B50" s="27" t="s">
        <v>135</v>
      </c>
      <c r="C50" s="50">
        <f t="shared" si="3"/>
        <v>69300</v>
      </c>
      <c r="D50" s="80">
        <v>0</v>
      </c>
      <c r="E50" s="80">
        <v>0</v>
      </c>
      <c r="F50" s="80">
        <v>69300</v>
      </c>
      <c r="G50" s="19">
        <v>0</v>
      </c>
      <c r="H50" s="80">
        <v>0</v>
      </c>
      <c r="I50" s="128">
        <v>2606</v>
      </c>
      <c r="J50" s="66"/>
      <c r="K50" s="60"/>
      <c r="L50" s="55"/>
      <c r="M50" s="55"/>
      <c r="N50" s="55"/>
      <c r="O50" s="55"/>
      <c r="Q50" s="39"/>
      <c r="S50" s="39"/>
      <c r="U50" s="42"/>
      <c r="W50" s="39"/>
      <c r="Y50" s="39"/>
      <c r="AA50" s="39"/>
      <c r="AC50" s="39"/>
    </row>
    <row r="51" spans="1:29" s="5" customFormat="1" ht="18.75" customHeight="1">
      <c r="A51" s="17">
        <v>37</v>
      </c>
      <c r="B51" s="81" t="s">
        <v>122</v>
      </c>
      <c r="C51" s="50">
        <f t="shared" si="3"/>
        <v>83738</v>
      </c>
      <c r="D51" s="80">
        <v>0</v>
      </c>
      <c r="E51" s="80">
        <v>0</v>
      </c>
      <c r="F51" s="80">
        <v>83738</v>
      </c>
      <c r="G51" s="19">
        <v>0</v>
      </c>
      <c r="H51" s="80">
        <v>0</v>
      </c>
      <c r="I51" s="128">
        <v>2606</v>
      </c>
      <c r="J51" s="66"/>
      <c r="K51" s="60"/>
      <c r="L51" s="55"/>
      <c r="M51" s="55"/>
      <c r="N51" s="55"/>
      <c r="O51" s="55"/>
      <c r="Q51" s="39"/>
      <c r="S51" s="39"/>
      <c r="U51" s="42"/>
      <c r="W51" s="39"/>
      <c r="Y51" s="39"/>
      <c r="AA51" s="39"/>
      <c r="AC51" s="39"/>
    </row>
    <row r="52" spans="1:29" s="5" customFormat="1" ht="18.75" customHeight="1">
      <c r="A52" s="17">
        <v>38</v>
      </c>
      <c r="B52" s="81" t="s">
        <v>123</v>
      </c>
      <c r="C52" s="50">
        <f t="shared" si="3"/>
        <v>45815</v>
      </c>
      <c r="D52" s="80">
        <v>0</v>
      </c>
      <c r="E52" s="80">
        <v>0</v>
      </c>
      <c r="F52" s="80">
        <v>45815</v>
      </c>
      <c r="G52" s="19">
        <v>0</v>
      </c>
      <c r="H52" s="80">
        <v>0</v>
      </c>
      <c r="I52" s="128">
        <v>2606</v>
      </c>
      <c r="J52" s="66"/>
      <c r="K52" s="60"/>
      <c r="L52" s="55"/>
      <c r="M52" s="55"/>
      <c r="N52" s="55"/>
      <c r="O52" s="55"/>
      <c r="Q52" s="39"/>
      <c r="S52" s="39"/>
      <c r="U52" s="42"/>
      <c r="W52" s="39"/>
      <c r="Y52" s="39"/>
      <c r="AA52" s="39"/>
      <c r="AC52" s="39"/>
    </row>
    <row r="53" spans="1:29" s="5" customFormat="1" ht="18.75" customHeight="1">
      <c r="A53" s="17">
        <v>39</v>
      </c>
      <c r="B53" s="81" t="s">
        <v>93</v>
      </c>
      <c r="C53" s="50">
        <f t="shared" si="3"/>
        <v>41625</v>
      </c>
      <c r="D53" s="80">
        <v>0</v>
      </c>
      <c r="E53" s="80">
        <v>0</v>
      </c>
      <c r="F53" s="80">
        <v>41625</v>
      </c>
      <c r="G53" s="19">
        <v>0</v>
      </c>
      <c r="H53" s="80">
        <v>0</v>
      </c>
      <c r="I53" s="128">
        <v>2606</v>
      </c>
      <c r="J53" s="66"/>
      <c r="K53" s="60"/>
      <c r="L53" s="55"/>
      <c r="M53" s="55"/>
      <c r="N53" s="55"/>
      <c r="O53" s="55"/>
      <c r="Q53" s="39"/>
      <c r="S53" s="39"/>
      <c r="U53" s="42"/>
      <c r="W53" s="39"/>
      <c r="Y53" s="39"/>
      <c r="AA53" s="39"/>
      <c r="AC53" s="39"/>
    </row>
    <row r="54" spans="1:29" s="5" customFormat="1" ht="18.75" customHeight="1">
      <c r="A54" s="17">
        <v>40</v>
      </c>
      <c r="B54" s="27" t="s">
        <v>120</v>
      </c>
      <c r="C54" s="50">
        <f t="shared" si="3"/>
        <v>51450</v>
      </c>
      <c r="D54" s="80">
        <v>51450</v>
      </c>
      <c r="E54" s="80">
        <v>0</v>
      </c>
      <c r="F54" s="80">
        <v>0</v>
      </c>
      <c r="G54" s="19">
        <v>0</v>
      </c>
      <c r="H54" s="80">
        <v>0</v>
      </c>
      <c r="I54" s="128">
        <v>2606</v>
      </c>
      <c r="J54" s="66"/>
      <c r="K54" s="60"/>
      <c r="L54" s="55"/>
      <c r="M54" s="55"/>
      <c r="N54" s="55"/>
      <c r="O54" s="55"/>
      <c r="Q54" s="39"/>
      <c r="S54" s="39"/>
      <c r="U54" s="42"/>
      <c r="W54" s="39"/>
      <c r="Y54" s="39"/>
      <c r="AA54" s="39"/>
      <c r="AC54" s="39"/>
    </row>
    <row r="55" spans="1:29" s="5" customFormat="1" ht="18.75" customHeight="1">
      <c r="A55" s="17">
        <v>41</v>
      </c>
      <c r="B55" s="14" t="s">
        <v>69</v>
      </c>
      <c r="C55" s="24">
        <f t="shared" si="2"/>
        <v>58212</v>
      </c>
      <c r="D55" s="13">
        <v>58212</v>
      </c>
      <c r="E55" s="13">
        <v>0</v>
      </c>
      <c r="F55" s="13">
        <v>0</v>
      </c>
      <c r="G55" s="13">
        <v>0</v>
      </c>
      <c r="H55" s="13">
        <v>0</v>
      </c>
      <c r="I55" s="14">
        <v>2606</v>
      </c>
      <c r="J55" s="66"/>
      <c r="K55" s="60"/>
      <c r="L55" s="55"/>
      <c r="M55" s="55"/>
      <c r="N55" s="55"/>
      <c r="O55" s="55"/>
      <c r="Q55" s="39"/>
      <c r="S55" s="39"/>
      <c r="U55" s="42"/>
      <c r="W55" s="39"/>
      <c r="Y55" s="39"/>
      <c r="AA55" s="39"/>
      <c r="AC55" s="39"/>
    </row>
    <row r="56" spans="1:29" s="5" customFormat="1" ht="18.75" customHeight="1">
      <c r="A56" s="17">
        <v>42</v>
      </c>
      <c r="B56" s="81" t="s">
        <v>70</v>
      </c>
      <c r="C56" s="24">
        <f t="shared" si="2"/>
        <v>42928</v>
      </c>
      <c r="D56" s="13">
        <v>42928</v>
      </c>
      <c r="E56" s="13">
        <v>0</v>
      </c>
      <c r="F56" s="13">
        <v>0</v>
      </c>
      <c r="G56" s="13">
        <v>0</v>
      </c>
      <c r="H56" s="13">
        <v>0</v>
      </c>
      <c r="I56" s="14">
        <v>2606</v>
      </c>
      <c r="J56" s="66"/>
      <c r="K56" s="60"/>
      <c r="L56" s="55"/>
      <c r="M56" s="55"/>
      <c r="N56" s="55"/>
      <c r="O56" s="55"/>
      <c r="Q56" s="39"/>
      <c r="S56" s="39"/>
      <c r="U56" s="42"/>
      <c r="W56" s="39"/>
      <c r="Y56" s="39"/>
      <c r="AA56" s="39"/>
      <c r="AC56" s="39"/>
    </row>
    <row r="57" spans="1:29" s="5" customFormat="1" ht="18.75" customHeight="1">
      <c r="A57" s="17">
        <v>43</v>
      </c>
      <c r="B57" s="81" t="s">
        <v>71</v>
      </c>
      <c r="C57" s="24">
        <f t="shared" si="2"/>
        <v>47740</v>
      </c>
      <c r="D57" s="13">
        <v>47740</v>
      </c>
      <c r="E57" s="13">
        <v>0</v>
      </c>
      <c r="F57" s="13">
        <v>0</v>
      </c>
      <c r="G57" s="13">
        <v>0</v>
      </c>
      <c r="H57" s="13">
        <v>0</v>
      </c>
      <c r="I57" s="14">
        <v>2606</v>
      </c>
      <c r="J57" s="66"/>
      <c r="K57" s="60"/>
      <c r="L57" s="55"/>
      <c r="M57" s="55"/>
      <c r="N57" s="55"/>
      <c r="O57" s="55"/>
      <c r="Q57" s="39"/>
      <c r="S57" s="39"/>
      <c r="U57" s="42"/>
      <c r="W57" s="39"/>
      <c r="Y57" s="39"/>
      <c r="AA57" s="39"/>
      <c r="AC57" s="39"/>
    </row>
    <row r="58" spans="1:29" s="5" customFormat="1" ht="18.75" customHeight="1">
      <c r="A58" s="17">
        <v>44</v>
      </c>
      <c r="B58" s="81" t="s">
        <v>72</v>
      </c>
      <c r="C58" s="24">
        <f t="shared" si="2"/>
        <v>43698</v>
      </c>
      <c r="D58" s="13">
        <v>43698</v>
      </c>
      <c r="E58" s="13">
        <v>0</v>
      </c>
      <c r="F58" s="13">
        <v>0</v>
      </c>
      <c r="G58" s="13">
        <v>0</v>
      </c>
      <c r="H58" s="13">
        <v>0</v>
      </c>
      <c r="I58" s="14">
        <v>2606</v>
      </c>
      <c r="J58" s="66"/>
      <c r="K58" s="60"/>
      <c r="L58" s="55"/>
      <c r="M58" s="55"/>
      <c r="N58" s="55"/>
      <c r="O58" s="55"/>
      <c r="Q58" s="39"/>
      <c r="S58" s="39"/>
      <c r="U58" s="42"/>
      <c r="W58" s="39"/>
      <c r="Y58" s="39"/>
      <c r="AA58" s="39"/>
      <c r="AC58" s="39"/>
    </row>
    <row r="59" spans="1:29" s="5" customFormat="1" ht="18.75" customHeight="1">
      <c r="A59" s="17">
        <v>45</v>
      </c>
      <c r="B59" s="81" t="s">
        <v>73</v>
      </c>
      <c r="C59" s="24">
        <f t="shared" si="2"/>
        <v>31763</v>
      </c>
      <c r="D59" s="13">
        <v>31763</v>
      </c>
      <c r="E59" s="13">
        <v>0</v>
      </c>
      <c r="F59" s="13">
        <v>0</v>
      </c>
      <c r="G59" s="13">
        <v>0</v>
      </c>
      <c r="H59" s="13">
        <v>0</v>
      </c>
      <c r="I59" s="14">
        <v>2606</v>
      </c>
      <c r="J59" s="66"/>
      <c r="K59" s="60"/>
      <c r="L59" s="55"/>
      <c r="M59" s="55"/>
      <c r="N59" s="55"/>
      <c r="O59" s="55"/>
      <c r="Q59" s="39"/>
      <c r="S59" s="39"/>
      <c r="U59" s="42"/>
      <c r="W59" s="39"/>
      <c r="Y59" s="39"/>
      <c r="AA59" s="39"/>
      <c r="AC59" s="39"/>
    </row>
    <row r="60" spans="1:29" s="5" customFormat="1" ht="18.75" customHeight="1">
      <c r="A60" s="17">
        <v>46</v>
      </c>
      <c r="B60" s="81" t="s">
        <v>74</v>
      </c>
      <c r="C60" s="24">
        <f t="shared" si="2"/>
        <v>82340</v>
      </c>
      <c r="D60" s="13">
        <v>82340</v>
      </c>
      <c r="E60" s="13">
        <v>0</v>
      </c>
      <c r="F60" s="13">
        <v>0</v>
      </c>
      <c r="G60" s="13">
        <v>0</v>
      </c>
      <c r="H60" s="13">
        <v>0</v>
      </c>
      <c r="I60" s="14">
        <v>2606</v>
      </c>
      <c r="J60" s="66"/>
      <c r="K60" s="60"/>
      <c r="L60" s="55"/>
      <c r="M60" s="55"/>
      <c r="N60" s="55"/>
      <c r="O60" s="55"/>
      <c r="Q60" s="39"/>
      <c r="S60" s="39"/>
      <c r="U60" s="42"/>
      <c r="W60" s="39"/>
      <c r="Y60" s="39"/>
      <c r="AA60" s="39"/>
      <c r="AC60" s="39"/>
    </row>
    <row r="61" spans="1:29" s="5" customFormat="1" ht="18.75" customHeight="1">
      <c r="A61" s="17">
        <v>47</v>
      </c>
      <c r="B61" s="81" t="s">
        <v>75</v>
      </c>
      <c r="C61" s="24">
        <f t="shared" si="2"/>
        <v>32398</v>
      </c>
      <c r="D61" s="13">
        <v>32398</v>
      </c>
      <c r="E61" s="13">
        <v>0</v>
      </c>
      <c r="F61" s="13">
        <v>0</v>
      </c>
      <c r="G61" s="13">
        <v>0</v>
      </c>
      <c r="H61" s="13">
        <v>0</v>
      </c>
      <c r="I61" s="14">
        <v>2606</v>
      </c>
      <c r="J61" s="66"/>
      <c r="K61" s="60"/>
      <c r="L61" s="55"/>
      <c r="M61" s="55"/>
      <c r="N61" s="55"/>
      <c r="O61" s="55"/>
      <c r="Q61" s="39"/>
      <c r="S61" s="39"/>
      <c r="U61" s="42"/>
      <c r="W61" s="39"/>
      <c r="Y61" s="39"/>
      <c r="AA61" s="39"/>
      <c r="AC61" s="39"/>
    </row>
    <row r="62" spans="1:29" s="5" customFormat="1" ht="18.75" customHeight="1">
      <c r="A62" s="17">
        <v>48</v>
      </c>
      <c r="B62" s="81" t="s">
        <v>76</v>
      </c>
      <c r="C62" s="24">
        <f t="shared" si="2"/>
        <v>42158</v>
      </c>
      <c r="D62" s="13">
        <v>42158</v>
      </c>
      <c r="E62" s="13">
        <v>0</v>
      </c>
      <c r="F62" s="13">
        <v>0</v>
      </c>
      <c r="G62" s="13">
        <v>0</v>
      </c>
      <c r="H62" s="13">
        <v>0</v>
      </c>
      <c r="I62" s="14">
        <v>2606</v>
      </c>
      <c r="J62" s="66"/>
      <c r="K62" s="60"/>
      <c r="L62" s="55"/>
      <c r="M62" s="55"/>
      <c r="N62" s="55"/>
      <c r="O62" s="55"/>
      <c r="Q62" s="39"/>
      <c r="S62" s="39"/>
      <c r="U62" s="42"/>
      <c r="W62" s="39"/>
      <c r="Y62" s="39"/>
      <c r="AA62" s="39"/>
      <c r="AC62" s="39"/>
    </row>
    <row r="63" spans="1:29" s="5" customFormat="1" ht="18.75" customHeight="1">
      <c r="A63" s="17">
        <v>49</v>
      </c>
      <c r="B63" s="81" t="s">
        <v>77</v>
      </c>
      <c r="C63" s="24">
        <f t="shared" si="2"/>
        <v>40590</v>
      </c>
      <c r="D63" s="13">
        <v>40590</v>
      </c>
      <c r="E63" s="13">
        <v>0</v>
      </c>
      <c r="F63" s="13">
        <v>0</v>
      </c>
      <c r="G63" s="13">
        <v>0</v>
      </c>
      <c r="H63" s="13">
        <v>0</v>
      </c>
      <c r="I63" s="14">
        <v>2606</v>
      </c>
      <c r="J63" s="66"/>
      <c r="K63" s="60"/>
      <c r="L63" s="55"/>
      <c r="M63" s="55"/>
      <c r="N63" s="55"/>
      <c r="O63" s="55"/>
      <c r="Q63" s="39"/>
      <c r="S63" s="39"/>
      <c r="U63" s="42"/>
      <c r="W63" s="39"/>
      <c r="Y63" s="39"/>
      <c r="AA63" s="39"/>
      <c r="AC63" s="39"/>
    </row>
    <row r="64" spans="1:29" s="5" customFormat="1" ht="18.75" customHeight="1">
      <c r="A64" s="17">
        <v>50</v>
      </c>
      <c r="B64" s="81" t="s">
        <v>105</v>
      </c>
      <c r="C64" s="24">
        <f t="shared" si="2"/>
        <v>11642</v>
      </c>
      <c r="D64" s="13">
        <v>11642</v>
      </c>
      <c r="E64" s="13">
        <v>0</v>
      </c>
      <c r="F64" s="13">
        <v>0</v>
      </c>
      <c r="G64" s="13">
        <v>0</v>
      </c>
      <c r="H64" s="13">
        <v>0</v>
      </c>
      <c r="I64" s="14">
        <v>2606</v>
      </c>
      <c r="J64" s="66"/>
      <c r="K64" s="60"/>
      <c r="L64" s="55"/>
      <c r="M64" s="55"/>
      <c r="N64" s="55"/>
      <c r="O64" s="55"/>
      <c r="Q64" s="39"/>
      <c r="S64" s="39"/>
      <c r="U64" s="42"/>
      <c r="W64" s="39"/>
      <c r="Y64" s="39"/>
      <c r="AA64" s="39"/>
      <c r="AC64" s="39"/>
    </row>
    <row r="65" spans="1:29" s="5" customFormat="1" ht="18.75" customHeight="1">
      <c r="A65" s="17">
        <v>51</v>
      </c>
      <c r="B65" s="81" t="s">
        <v>124</v>
      </c>
      <c r="C65" s="24">
        <f t="shared" si="2"/>
        <v>19573</v>
      </c>
      <c r="D65" s="13">
        <v>19573</v>
      </c>
      <c r="E65" s="13">
        <v>0</v>
      </c>
      <c r="F65" s="13">
        <v>0</v>
      </c>
      <c r="G65" s="13">
        <v>0</v>
      </c>
      <c r="H65" s="13">
        <v>0</v>
      </c>
      <c r="I65" s="14">
        <v>2606</v>
      </c>
      <c r="J65" s="66"/>
      <c r="K65" s="60"/>
      <c r="L65" s="55"/>
      <c r="M65" s="55"/>
      <c r="N65" s="55"/>
      <c r="O65" s="55"/>
      <c r="Q65" s="39"/>
      <c r="S65" s="39"/>
      <c r="U65" s="42"/>
      <c r="W65" s="39"/>
      <c r="Y65" s="39"/>
      <c r="AA65" s="39"/>
      <c r="AC65" s="39"/>
    </row>
    <row r="66" spans="1:29" s="5" customFormat="1" ht="18.75" customHeight="1">
      <c r="A66" s="17">
        <v>52</v>
      </c>
      <c r="B66" s="81" t="s">
        <v>125</v>
      </c>
      <c r="C66" s="24">
        <f t="shared" si="2"/>
        <v>23677</v>
      </c>
      <c r="D66" s="13">
        <v>23677</v>
      </c>
      <c r="E66" s="13">
        <v>0</v>
      </c>
      <c r="F66" s="13">
        <v>0</v>
      </c>
      <c r="G66" s="13">
        <v>0</v>
      </c>
      <c r="H66" s="13">
        <v>0</v>
      </c>
      <c r="I66" s="14">
        <v>2606</v>
      </c>
      <c r="J66" s="66"/>
      <c r="K66" s="60"/>
      <c r="L66" s="55"/>
      <c r="M66" s="55"/>
      <c r="N66" s="55"/>
      <c r="O66" s="55"/>
      <c r="Q66" s="39"/>
      <c r="S66" s="39"/>
      <c r="U66" s="42"/>
      <c r="W66" s="39"/>
      <c r="Y66" s="39"/>
      <c r="AA66" s="39"/>
      <c r="AC66" s="39"/>
    </row>
    <row r="67" spans="1:29" s="5" customFormat="1" ht="18.75" customHeight="1">
      <c r="A67" s="17">
        <v>53</v>
      </c>
      <c r="B67" s="81" t="s">
        <v>78</v>
      </c>
      <c r="C67" s="24">
        <f t="shared" si="2"/>
        <v>41099</v>
      </c>
      <c r="D67" s="13">
        <v>41099</v>
      </c>
      <c r="E67" s="13">
        <v>0</v>
      </c>
      <c r="F67" s="13">
        <v>0</v>
      </c>
      <c r="G67" s="13">
        <v>0</v>
      </c>
      <c r="H67" s="13">
        <v>0</v>
      </c>
      <c r="I67" s="14">
        <v>2606</v>
      </c>
      <c r="J67" s="66"/>
      <c r="K67" s="60"/>
      <c r="L67" s="55"/>
      <c r="M67" s="55"/>
      <c r="N67" s="55"/>
      <c r="O67" s="55"/>
      <c r="Q67" s="39"/>
      <c r="S67" s="39"/>
      <c r="U67" s="42"/>
      <c r="W67" s="39"/>
      <c r="Y67" s="39"/>
      <c r="AA67" s="39"/>
      <c r="AC67" s="39"/>
    </row>
    <row r="68" spans="1:29" s="5" customFormat="1" ht="18.75" customHeight="1">
      <c r="A68" s="17">
        <v>54</v>
      </c>
      <c r="B68" s="81" t="s">
        <v>79</v>
      </c>
      <c r="C68" s="24">
        <f t="shared" si="2"/>
        <v>72303</v>
      </c>
      <c r="D68" s="13">
        <v>72303</v>
      </c>
      <c r="E68" s="13">
        <v>0</v>
      </c>
      <c r="F68" s="13">
        <v>0</v>
      </c>
      <c r="G68" s="13">
        <v>0</v>
      </c>
      <c r="H68" s="13">
        <v>0</v>
      </c>
      <c r="I68" s="14">
        <v>2606</v>
      </c>
      <c r="J68" s="66"/>
      <c r="K68" s="60"/>
      <c r="L68" s="55"/>
      <c r="M68" s="55"/>
      <c r="N68" s="55"/>
      <c r="O68" s="55"/>
      <c r="Q68" s="39"/>
      <c r="S68" s="39"/>
      <c r="U68" s="42"/>
      <c r="W68" s="39"/>
      <c r="Y68" s="39"/>
      <c r="AA68" s="39"/>
      <c r="AC68" s="39"/>
    </row>
    <row r="69" spans="1:29" s="5" customFormat="1" ht="18.75" customHeight="1">
      <c r="A69" s="17">
        <v>55</v>
      </c>
      <c r="B69" s="81" t="s">
        <v>80</v>
      </c>
      <c r="C69" s="24">
        <f t="shared" si="2"/>
        <v>43200</v>
      </c>
      <c r="D69" s="13">
        <v>43200</v>
      </c>
      <c r="E69" s="13">
        <v>0</v>
      </c>
      <c r="F69" s="13">
        <v>0</v>
      </c>
      <c r="G69" s="13">
        <v>0</v>
      </c>
      <c r="H69" s="13">
        <v>0</v>
      </c>
      <c r="I69" s="14">
        <v>2606</v>
      </c>
      <c r="J69" s="66"/>
      <c r="K69" s="60"/>
      <c r="L69" s="55"/>
      <c r="M69" s="55"/>
      <c r="N69" s="55"/>
      <c r="O69" s="55"/>
      <c r="Q69" s="39"/>
      <c r="S69" s="39"/>
      <c r="U69" s="42"/>
      <c r="W69" s="39"/>
      <c r="Y69" s="39"/>
      <c r="AA69" s="39"/>
      <c r="AC69" s="39"/>
    </row>
    <row r="70" spans="1:29" s="5" customFormat="1" ht="18.75" customHeight="1">
      <c r="A70" s="17">
        <v>56</v>
      </c>
      <c r="B70" s="81" t="s">
        <v>106</v>
      </c>
      <c r="C70" s="24">
        <f t="shared" si="2"/>
        <v>35613</v>
      </c>
      <c r="D70" s="13">
        <v>0</v>
      </c>
      <c r="E70" s="13">
        <v>0</v>
      </c>
      <c r="F70" s="13">
        <v>35613</v>
      </c>
      <c r="G70" s="13">
        <v>0</v>
      </c>
      <c r="H70" s="13">
        <v>0</v>
      </c>
      <c r="I70" s="14">
        <v>2606</v>
      </c>
      <c r="J70" s="66"/>
      <c r="K70" s="60"/>
      <c r="L70" s="55"/>
      <c r="M70" s="55"/>
      <c r="N70" s="55"/>
      <c r="O70" s="55"/>
      <c r="Q70" s="39"/>
      <c r="S70" s="39"/>
      <c r="U70" s="42"/>
      <c r="W70" s="39"/>
      <c r="Y70" s="39"/>
      <c r="AA70" s="39"/>
      <c r="AC70" s="39"/>
    </row>
    <row r="71" spans="1:29" s="5" customFormat="1" ht="21.75" customHeight="1">
      <c r="A71" s="102"/>
      <c r="B71" s="78" t="s">
        <v>20</v>
      </c>
      <c r="C71" s="28">
        <f t="shared" si="2"/>
        <v>45000</v>
      </c>
      <c r="D71" s="23">
        <f>SUM(D72:D72)</f>
        <v>0</v>
      </c>
      <c r="E71" s="23">
        <f>SUM(E72:E72)</f>
        <v>0</v>
      </c>
      <c r="F71" s="23">
        <f>SUM(F72:F72)</f>
        <v>45000</v>
      </c>
      <c r="G71" s="23">
        <f>SUM(G72:G72)</f>
        <v>0</v>
      </c>
      <c r="H71" s="23">
        <f>SUM(H72:H72)</f>
        <v>0</v>
      </c>
      <c r="I71" s="14"/>
      <c r="J71" s="66"/>
      <c r="K71" s="60"/>
      <c r="L71" s="55"/>
      <c r="M71" s="55"/>
      <c r="N71" s="55"/>
      <c r="O71" s="55"/>
      <c r="Q71" s="39"/>
      <c r="S71" s="39"/>
      <c r="U71" s="42"/>
      <c r="W71" s="39"/>
      <c r="Y71" s="39"/>
      <c r="AA71" s="39"/>
      <c r="AC71" s="39"/>
    </row>
    <row r="72" spans="1:29" s="5" customFormat="1" ht="21.75" customHeight="1">
      <c r="A72" s="93">
        <v>57</v>
      </c>
      <c r="B72" s="103" t="s">
        <v>58</v>
      </c>
      <c r="C72" s="95">
        <f t="shared" si="2"/>
        <v>45000</v>
      </c>
      <c r="D72" s="104">
        <v>0</v>
      </c>
      <c r="E72" s="104">
        <v>0</v>
      </c>
      <c r="F72" s="104">
        <v>45000</v>
      </c>
      <c r="G72" s="88">
        <v>0</v>
      </c>
      <c r="H72" s="104">
        <v>0</v>
      </c>
      <c r="I72" s="101">
        <v>2603</v>
      </c>
      <c r="J72" s="66"/>
      <c r="K72" s="60"/>
      <c r="L72" s="55"/>
      <c r="M72" s="55"/>
      <c r="N72" s="55"/>
      <c r="O72" s="55"/>
      <c r="Q72" s="39"/>
      <c r="S72" s="39"/>
      <c r="U72" s="42"/>
      <c r="W72" s="39"/>
      <c r="Y72" s="39"/>
      <c r="AA72" s="39"/>
      <c r="AC72" s="39"/>
    </row>
    <row r="73" spans="1:31" s="5" customFormat="1" ht="19.5" customHeight="1">
      <c r="A73" s="172" t="s">
        <v>8</v>
      </c>
      <c r="B73" s="173"/>
      <c r="C73" s="28">
        <f t="shared" si="2"/>
        <v>457612</v>
      </c>
      <c r="D73" s="23">
        <f>SUM(D74+D78+D76)</f>
        <v>109200</v>
      </c>
      <c r="E73" s="23">
        <f>SUM(E74+E78+E76)</f>
        <v>0</v>
      </c>
      <c r="F73" s="23">
        <f>SUM(F74+F78+F76)</f>
        <v>164844</v>
      </c>
      <c r="G73" s="23">
        <f>SUM(G74+G78+G76)</f>
        <v>0</v>
      </c>
      <c r="H73" s="23">
        <f>SUM(H74+H78+H76)</f>
        <v>183568</v>
      </c>
      <c r="I73" s="4"/>
      <c r="J73" s="66"/>
      <c r="K73" s="64"/>
      <c r="L73" s="64"/>
      <c r="M73" s="64"/>
      <c r="N73" s="55"/>
      <c r="O73" s="55"/>
      <c r="P73" s="49"/>
      <c r="Q73" s="39"/>
      <c r="R73" s="46"/>
      <c r="S73" s="39"/>
      <c r="T73" s="46"/>
      <c r="U73" s="42"/>
      <c r="V73" s="46"/>
      <c r="W73" s="39"/>
      <c r="X73" s="46"/>
      <c r="Y73" s="39"/>
      <c r="Z73" s="46"/>
      <c r="AA73" s="39"/>
      <c r="AB73" s="46"/>
      <c r="AC73" s="39"/>
      <c r="AD73" s="46"/>
      <c r="AE73" s="46"/>
    </row>
    <row r="74" spans="1:31" s="5" customFormat="1" ht="19.5" customHeight="1">
      <c r="A74" s="152"/>
      <c r="B74" s="34" t="s">
        <v>21</v>
      </c>
      <c r="C74" s="28">
        <f t="shared" si="2"/>
        <v>347224</v>
      </c>
      <c r="D74" s="23">
        <f>SUM(D75)</f>
        <v>0</v>
      </c>
      <c r="E74" s="23">
        <v>0</v>
      </c>
      <c r="F74" s="23">
        <f>SUM(F75)</f>
        <v>163656</v>
      </c>
      <c r="G74" s="23">
        <f>SUM(G75)</f>
        <v>0</v>
      </c>
      <c r="H74" s="23">
        <f>SUM(H75)</f>
        <v>183568</v>
      </c>
      <c r="I74" s="4"/>
      <c r="J74" s="66"/>
      <c r="K74" s="64"/>
      <c r="L74" s="64"/>
      <c r="M74" s="64"/>
      <c r="N74" s="55"/>
      <c r="O74" s="55"/>
      <c r="P74" s="46"/>
      <c r="Q74" s="39"/>
      <c r="R74" s="46"/>
      <c r="S74" s="39"/>
      <c r="T74" s="46"/>
      <c r="U74" s="42"/>
      <c r="V74" s="46"/>
      <c r="W74" s="39"/>
      <c r="X74" s="46"/>
      <c r="Y74" s="39"/>
      <c r="Z74" s="46"/>
      <c r="AA74" s="39"/>
      <c r="AB74" s="46"/>
      <c r="AC74" s="39"/>
      <c r="AD74" s="46"/>
      <c r="AE74" s="46"/>
    </row>
    <row r="75" spans="1:31" s="5" customFormat="1" ht="17.25" customHeight="1">
      <c r="A75" s="108">
        <v>58</v>
      </c>
      <c r="B75" s="100" t="s">
        <v>32</v>
      </c>
      <c r="C75" s="95">
        <f t="shared" si="2"/>
        <v>347224</v>
      </c>
      <c r="D75" s="96">
        <v>0</v>
      </c>
      <c r="E75" s="96">
        <v>0</v>
      </c>
      <c r="F75" s="96">
        <v>163656</v>
      </c>
      <c r="G75" s="96">
        <v>0</v>
      </c>
      <c r="H75" s="96">
        <v>183568</v>
      </c>
      <c r="I75" s="101">
        <v>2759</v>
      </c>
      <c r="J75" s="66"/>
      <c r="K75" s="67"/>
      <c r="L75" s="68"/>
      <c r="M75" s="68"/>
      <c r="N75" s="68"/>
      <c r="O75" s="55"/>
      <c r="P75" s="46"/>
      <c r="Q75" s="39"/>
      <c r="R75" s="46"/>
      <c r="S75" s="39"/>
      <c r="T75" s="46"/>
      <c r="U75" s="42"/>
      <c r="V75" s="46"/>
      <c r="W75" s="39"/>
      <c r="X75" s="46"/>
      <c r="Y75" s="39"/>
      <c r="Z75" s="46"/>
      <c r="AA75" s="39"/>
      <c r="AB75" s="46"/>
      <c r="AC75" s="39"/>
      <c r="AD75" s="46"/>
      <c r="AE75" s="46"/>
    </row>
    <row r="76" spans="1:31" s="5" customFormat="1" ht="17.25" customHeight="1">
      <c r="A76" s="43" t="s">
        <v>30</v>
      </c>
      <c r="B76" s="44"/>
      <c r="C76" s="24">
        <f>SUM(D76:H76)</f>
        <v>109200</v>
      </c>
      <c r="D76" s="13">
        <f>SUM(D77)</f>
        <v>109200</v>
      </c>
      <c r="E76" s="13">
        <f>SUM(E77)</f>
        <v>0</v>
      </c>
      <c r="F76" s="13">
        <f>SUM(F77)</f>
        <v>0</v>
      </c>
      <c r="G76" s="13">
        <f>SUM(G77)</f>
        <v>0</v>
      </c>
      <c r="H76" s="13">
        <f>SUM(H77)</f>
        <v>0</v>
      </c>
      <c r="I76" s="4"/>
      <c r="J76" s="66"/>
      <c r="K76" s="67"/>
      <c r="L76" s="68"/>
      <c r="M76" s="68"/>
      <c r="N76" s="68"/>
      <c r="O76" s="55"/>
      <c r="P76" s="46"/>
      <c r="Q76" s="39"/>
      <c r="R76" s="46"/>
      <c r="S76" s="39"/>
      <c r="T76" s="46"/>
      <c r="U76" s="42"/>
      <c r="V76" s="46"/>
      <c r="W76" s="39"/>
      <c r="X76" s="46"/>
      <c r="Y76" s="39"/>
      <c r="Z76" s="46"/>
      <c r="AA76" s="39"/>
      <c r="AB76" s="46"/>
      <c r="AC76" s="39"/>
      <c r="AD76" s="46"/>
      <c r="AE76" s="46"/>
    </row>
    <row r="77" spans="1:31" s="5" customFormat="1" ht="29.25" customHeight="1">
      <c r="A77" s="147">
        <v>59</v>
      </c>
      <c r="B77" s="30" t="s">
        <v>127</v>
      </c>
      <c r="C77" s="24">
        <f>SUM(D77:H77)</f>
        <v>109200</v>
      </c>
      <c r="D77" s="13">
        <v>109200</v>
      </c>
      <c r="E77" s="13">
        <v>0</v>
      </c>
      <c r="F77" s="13">
        <v>0</v>
      </c>
      <c r="G77" s="13">
        <v>0</v>
      </c>
      <c r="H77" s="13">
        <v>0</v>
      </c>
      <c r="I77" s="4">
        <v>2738</v>
      </c>
      <c r="J77" s="66"/>
      <c r="K77" s="67"/>
      <c r="L77" s="68"/>
      <c r="M77" s="68"/>
      <c r="N77" s="68"/>
      <c r="O77" s="55"/>
      <c r="P77" s="46"/>
      <c r="Q77" s="39"/>
      <c r="R77" s="46"/>
      <c r="S77" s="39"/>
      <c r="T77" s="46"/>
      <c r="U77" s="42"/>
      <c r="V77" s="46"/>
      <c r="W77" s="39"/>
      <c r="X77" s="46"/>
      <c r="Y77" s="39"/>
      <c r="Z77" s="46"/>
      <c r="AA77" s="39"/>
      <c r="AB77" s="46"/>
      <c r="AC77" s="39"/>
      <c r="AD77" s="46"/>
      <c r="AE77" s="46"/>
    </row>
    <row r="78" spans="1:31" s="5" customFormat="1" ht="18" customHeight="1">
      <c r="A78" s="15"/>
      <c r="B78" s="30" t="s">
        <v>20</v>
      </c>
      <c r="C78" s="28">
        <f t="shared" si="2"/>
        <v>1188</v>
      </c>
      <c r="D78" s="23">
        <f>SUM(D79:D79)</f>
        <v>0</v>
      </c>
      <c r="E78" s="23">
        <f>SUM(E79:E79)</f>
        <v>0</v>
      </c>
      <c r="F78" s="23">
        <f>SUM(F79:F79)</f>
        <v>1188</v>
      </c>
      <c r="G78" s="3">
        <v>0</v>
      </c>
      <c r="H78" s="23">
        <f>SUM(H79:H79)</f>
        <v>0</v>
      </c>
      <c r="I78" s="9"/>
      <c r="J78" s="66"/>
      <c r="K78" s="58"/>
      <c r="L78" s="58"/>
      <c r="M78" s="58"/>
      <c r="N78" s="55"/>
      <c r="O78" s="55"/>
      <c r="P78" s="40"/>
      <c r="Q78" s="39"/>
      <c r="R78" s="40"/>
      <c r="S78" s="39"/>
      <c r="T78" s="40"/>
      <c r="U78" s="42"/>
      <c r="V78" s="40"/>
      <c r="W78" s="39"/>
      <c r="X78" s="40"/>
      <c r="Y78" s="39"/>
      <c r="Z78" s="40"/>
      <c r="AA78" s="39"/>
      <c r="AB78" s="40"/>
      <c r="AC78" s="39"/>
      <c r="AD78" s="40"/>
      <c r="AE78" s="40"/>
    </row>
    <row r="79" spans="1:29" s="5" customFormat="1" ht="18" customHeight="1">
      <c r="A79" s="93">
        <v>60</v>
      </c>
      <c r="B79" s="100" t="s">
        <v>22</v>
      </c>
      <c r="C79" s="95">
        <f t="shared" si="2"/>
        <v>1188</v>
      </c>
      <c r="D79" s="96">
        <v>0</v>
      </c>
      <c r="E79" s="96">
        <v>0</v>
      </c>
      <c r="F79" s="88">
        <v>1188</v>
      </c>
      <c r="G79" s="88">
        <v>0</v>
      </c>
      <c r="H79" s="96">
        <v>0</v>
      </c>
      <c r="I79" s="101">
        <v>2759</v>
      </c>
      <c r="J79" s="66"/>
      <c r="K79" s="60"/>
      <c r="L79" s="55"/>
      <c r="M79" s="55"/>
      <c r="N79" s="55"/>
      <c r="O79" s="55"/>
      <c r="Q79" s="39"/>
      <c r="S79" s="39"/>
      <c r="U79" s="42"/>
      <c r="W79" s="39">
        <f>+W79:AB80</f>
        <v>0</v>
      </c>
      <c r="Y79" s="39"/>
      <c r="AA79" s="39"/>
      <c r="AC79" s="39"/>
    </row>
    <row r="80" spans="1:31" s="5" customFormat="1" ht="15.75" customHeight="1">
      <c r="A80" s="174" t="s">
        <v>12</v>
      </c>
      <c r="B80" s="175"/>
      <c r="C80" s="28">
        <f t="shared" si="2"/>
        <v>1800</v>
      </c>
      <c r="D80" s="3">
        <v>0</v>
      </c>
      <c r="E80" s="3">
        <f>SUM(E81)</f>
        <v>0</v>
      </c>
      <c r="F80" s="3">
        <f>SUM(F81)</f>
        <v>1800</v>
      </c>
      <c r="G80" s="3">
        <v>0</v>
      </c>
      <c r="H80" s="3">
        <v>0</v>
      </c>
      <c r="I80" s="4"/>
      <c r="J80" s="66"/>
      <c r="K80" s="58"/>
      <c r="L80" s="58"/>
      <c r="M80" s="58"/>
      <c r="N80" s="55"/>
      <c r="O80" s="55"/>
      <c r="P80" s="47"/>
      <c r="Q80" s="39"/>
      <c r="R80" s="40"/>
      <c r="S80" s="39"/>
      <c r="T80" s="40"/>
      <c r="U80" s="42"/>
      <c r="V80" s="40"/>
      <c r="W80" s="39"/>
      <c r="X80" s="40"/>
      <c r="Y80" s="39"/>
      <c r="Z80" s="40"/>
      <c r="AA80" s="39"/>
      <c r="AB80" s="40"/>
      <c r="AC80" s="39"/>
      <c r="AD80" s="40"/>
      <c r="AE80" s="40"/>
    </row>
    <row r="81" spans="1:31" s="5" customFormat="1" ht="15.75" customHeight="1">
      <c r="A81" s="176" t="s">
        <v>56</v>
      </c>
      <c r="B81" s="177"/>
      <c r="C81" s="24">
        <f t="shared" si="2"/>
        <v>1800</v>
      </c>
      <c r="D81" s="18">
        <f>SUM(D82)</f>
        <v>0</v>
      </c>
      <c r="E81" s="18">
        <f>SUM(E82)</f>
        <v>0</v>
      </c>
      <c r="F81" s="18">
        <f>SUM(F82)</f>
        <v>1800</v>
      </c>
      <c r="G81" s="18">
        <f>SUM(G82)</f>
        <v>0</v>
      </c>
      <c r="H81" s="18">
        <f>SUM(H82)</f>
        <v>0</v>
      </c>
      <c r="I81" s="4"/>
      <c r="J81" s="66"/>
      <c r="K81" s="58"/>
      <c r="L81" s="58"/>
      <c r="M81" s="58"/>
      <c r="N81" s="55"/>
      <c r="O81" s="55"/>
      <c r="P81" s="47"/>
      <c r="Q81" s="39"/>
      <c r="R81" s="40"/>
      <c r="S81" s="39"/>
      <c r="T81" s="40"/>
      <c r="U81" s="42"/>
      <c r="V81" s="40"/>
      <c r="W81" s="39"/>
      <c r="X81" s="40"/>
      <c r="Y81" s="39"/>
      <c r="Z81" s="40"/>
      <c r="AA81" s="39"/>
      <c r="AB81" s="40"/>
      <c r="AC81" s="39"/>
      <c r="AD81" s="40"/>
      <c r="AE81" s="40"/>
    </row>
    <row r="82" spans="1:31" s="5" customFormat="1" ht="25.5" customHeight="1">
      <c r="A82" s="100">
        <v>61</v>
      </c>
      <c r="B82" s="109" t="s">
        <v>57</v>
      </c>
      <c r="C82" s="95">
        <f t="shared" si="2"/>
        <v>1800</v>
      </c>
      <c r="D82" s="110">
        <v>0</v>
      </c>
      <c r="E82" s="110">
        <v>0</v>
      </c>
      <c r="F82" s="104">
        <v>1800</v>
      </c>
      <c r="G82" s="110">
        <v>0</v>
      </c>
      <c r="H82" s="110">
        <v>0</v>
      </c>
      <c r="I82" s="101">
        <v>2832</v>
      </c>
      <c r="J82" s="66"/>
      <c r="K82" s="58"/>
      <c r="L82" s="58"/>
      <c r="M82" s="58"/>
      <c r="N82" s="55"/>
      <c r="O82" s="55"/>
      <c r="P82" s="47"/>
      <c r="Q82" s="39"/>
      <c r="R82" s="40"/>
      <c r="S82" s="39"/>
      <c r="T82" s="40"/>
      <c r="U82" s="42"/>
      <c r="V82" s="40"/>
      <c r="W82" s="39"/>
      <c r="X82" s="40"/>
      <c r="Y82" s="39"/>
      <c r="Z82" s="40"/>
      <c r="AA82" s="39"/>
      <c r="AB82" s="40"/>
      <c r="AC82" s="39"/>
      <c r="AD82" s="40"/>
      <c r="AE82" s="40"/>
    </row>
    <row r="83" spans="1:31" s="5" customFormat="1" ht="21.75" customHeight="1">
      <c r="A83" s="168" t="s">
        <v>2</v>
      </c>
      <c r="B83" s="178"/>
      <c r="C83" s="87">
        <f t="shared" si="2"/>
        <v>1131622</v>
      </c>
      <c r="D83" s="20">
        <f>SUM(D84+D87+D88+D96+D101+D134+D139+D145)</f>
        <v>0</v>
      </c>
      <c r="E83" s="20">
        <f>SUM(E84+E87+E88+E96+E101+E134+E139+E145)</f>
        <v>810901</v>
      </c>
      <c r="F83" s="20">
        <f>SUM(F84+F87+F88+F96+F101+F134+F139+F145)</f>
        <v>42585</v>
      </c>
      <c r="G83" s="20">
        <f>SUM(G84+G87+G88+G96+G101+G134+G139+G145)</f>
        <v>0</v>
      </c>
      <c r="H83" s="20">
        <f>SUM(H84+H87+H88+H96+H101+H134+H139+H145)</f>
        <v>278136</v>
      </c>
      <c r="I83" s="10"/>
      <c r="J83" s="66"/>
      <c r="K83" s="65"/>
      <c r="L83" s="65"/>
      <c r="M83" s="65"/>
      <c r="N83" s="55"/>
      <c r="O83" s="55"/>
      <c r="P83" s="47"/>
      <c r="Q83" s="39"/>
      <c r="R83" s="47"/>
      <c r="S83" s="39"/>
      <c r="T83" s="47"/>
      <c r="U83" s="42"/>
      <c r="V83" s="47"/>
      <c r="W83" s="39"/>
      <c r="X83" s="47"/>
      <c r="Y83" s="39"/>
      <c r="Z83" s="47"/>
      <c r="AA83" s="39"/>
      <c r="AB83" s="47"/>
      <c r="AC83" s="39"/>
      <c r="AD83" s="47"/>
      <c r="AE83" s="47"/>
    </row>
    <row r="84" spans="1:31" s="5" customFormat="1" ht="14.25" customHeight="1">
      <c r="A84" s="6" t="s">
        <v>5</v>
      </c>
      <c r="B84" s="7"/>
      <c r="C84" s="28">
        <f t="shared" si="2"/>
        <v>9200</v>
      </c>
      <c r="D84" s="18">
        <f aca="true" t="shared" si="4" ref="D84:H85">SUM(D85)</f>
        <v>0</v>
      </c>
      <c r="E84" s="18">
        <f t="shared" si="4"/>
        <v>0</v>
      </c>
      <c r="F84" s="18">
        <f t="shared" si="4"/>
        <v>9200</v>
      </c>
      <c r="G84" s="18">
        <f t="shared" si="4"/>
        <v>0</v>
      </c>
      <c r="H84" s="18">
        <f t="shared" si="4"/>
        <v>0</v>
      </c>
      <c r="I84" s="3"/>
      <c r="J84" s="66"/>
      <c r="K84" s="58"/>
      <c r="L84" s="58"/>
      <c r="M84" s="58"/>
      <c r="N84" s="55"/>
      <c r="O84" s="55"/>
      <c r="P84" s="40"/>
      <c r="Q84" s="39"/>
      <c r="R84" s="40"/>
      <c r="S84" s="39"/>
      <c r="T84" s="40"/>
      <c r="U84" s="42"/>
      <c r="V84" s="40"/>
      <c r="W84" s="39"/>
      <c r="X84" s="40"/>
      <c r="Y84" s="39"/>
      <c r="Z84" s="40"/>
      <c r="AA84" s="39"/>
      <c r="AB84" s="40"/>
      <c r="AC84" s="39"/>
      <c r="AD84" s="40"/>
      <c r="AE84" s="40"/>
    </row>
    <row r="85" spans="1:31" s="5" customFormat="1" ht="14.25" customHeight="1">
      <c r="A85" s="179" t="s">
        <v>14</v>
      </c>
      <c r="B85" s="180"/>
      <c r="C85" s="18">
        <f>SUM(D85:H85)</f>
        <v>9200</v>
      </c>
      <c r="D85" s="18">
        <f t="shared" si="4"/>
        <v>0</v>
      </c>
      <c r="E85" s="18">
        <f t="shared" si="4"/>
        <v>0</v>
      </c>
      <c r="F85" s="18">
        <f t="shared" si="4"/>
        <v>9200</v>
      </c>
      <c r="G85" s="18">
        <f t="shared" si="4"/>
        <v>0</v>
      </c>
      <c r="H85" s="18">
        <f t="shared" si="4"/>
        <v>0</v>
      </c>
      <c r="I85" s="3"/>
      <c r="J85" s="66"/>
      <c r="K85" s="58"/>
      <c r="L85" s="58"/>
      <c r="M85" s="58"/>
      <c r="N85" s="55"/>
      <c r="O85" s="55"/>
      <c r="P85" s="40"/>
      <c r="Q85" s="39"/>
      <c r="R85" s="40"/>
      <c r="S85" s="39"/>
      <c r="T85" s="40"/>
      <c r="U85" s="42"/>
      <c r="V85" s="40"/>
      <c r="W85" s="39"/>
      <c r="X85" s="40"/>
      <c r="Y85" s="39"/>
      <c r="Z85" s="40"/>
      <c r="AA85" s="39"/>
      <c r="AB85" s="40"/>
      <c r="AC85" s="39"/>
      <c r="AD85" s="40"/>
      <c r="AE85" s="40"/>
    </row>
    <row r="86" spans="1:31" s="5" customFormat="1" ht="14.25" customHeight="1">
      <c r="A86" s="2">
        <v>62</v>
      </c>
      <c r="B86" s="148" t="s">
        <v>128</v>
      </c>
      <c r="C86" s="24">
        <f>SUM(D86:H86)</f>
        <v>9200</v>
      </c>
      <c r="D86" s="19">
        <v>0</v>
      </c>
      <c r="E86" s="19">
        <v>0</v>
      </c>
      <c r="F86" s="19">
        <v>9200</v>
      </c>
      <c r="G86" s="19">
        <v>0</v>
      </c>
      <c r="H86" s="19">
        <v>0</v>
      </c>
      <c r="I86" s="2">
        <v>2122</v>
      </c>
      <c r="J86" s="61"/>
      <c r="K86" s="58"/>
      <c r="L86" s="58"/>
      <c r="M86" s="58"/>
      <c r="N86" s="55"/>
      <c r="O86" s="55"/>
      <c r="P86" s="40"/>
      <c r="Q86" s="39"/>
      <c r="R86" s="40"/>
      <c r="S86" s="39"/>
      <c r="T86" s="40"/>
      <c r="U86" s="42"/>
      <c r="V86" s="40"/>
      <c r="W86" s="39"/>
      <c r="X86" s="40"/>
      <c r="Y86" s="39"/>
      <c r="Z86" s="40"/>
      <c r="AA86" s="39"/>
      <c r="AB86" s="40"/>
      <c r="AC86" s="39"/>
      <c r="AD86" s="40"/>
      <c r="AE86" s="40"/>
    </row>
    <row r="87" spans="1:31" s="5" customFormat="1" ht="21" customHeight="1">
      <c r="A87" s="21" t="s">
        <v>13</v>
      </c>
      <c r="B87" s="22"/>
      <c r="C87" s="3">
        <f t="shared" si="2"/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/>
      <c r="J87" s="66"/>
      <c r="K87" s="58"/>
      <c r="L87" s="58"/>
      <c r="M87" s="58"/>
      <c r="N87" s="55"/>
      <c r="O87" s="55"/>
      <c r="P87" s="40"/>
      <c r="Q87" s="39"/>
      <c r="R87" s="40"/>
      <c r="S87" s="39"/>
      <c r="T87" s="40"/>
      <c r="U87" s="42"/>
      <c r="V87" s="40"/>
      <c r="W87" s="39"/>
      <c r="X87" s="40"/>
      <c r="Y87" s="39"/>
      <c r="Z87" s="40"/>
      <c r="AA87" s="39"/>
      <c r="AB87" s="40"/>
      <c r="AC87" s="39"/>
      <c r="AD87" s="40"/>
      <c r="AE87" s="40"/>
    </row>
    <row r="88" spans="1:31" s="5" customFormat="1" ht="18.75" customHeight="1">
      <c r="A88" s="6" t="s">
        <v>4</v>
      </c>
      <c r="B88" s="8"/>
      <c r="C88" s="87">
        <f t="shared" si="2"/>
        <v>461126</v>
      </c>
      <c r="D88" s="156">
        <f>SUM(D89+D91+D94)</f>
        <v>0</v>
      </c>
      <c r="E88" s="156">
        <f>SUM(E89+E91+E94)</f>
        <v>331339</v>
      </c>
      <c r="F88" s="156">
        <f>SUM(F89+F91+F94)</f>
        <v>0</v>
      </c>
      <c r="G88" s="156">
        <f>SUM(G89+G91+G94)</f>
        <v>0</v>
      </c>
      <c r="H88" s="156">
        <f>SUM(H89+H91+H94)</f>
        <v>129787</v>
      </c>
      <c r="I88" s="4"/>
      <c r="J88" s="66"/>
      <c r="K88" s="65"/>
      <c r="L88" s="65"/>
      <c r="M88" s="65"/>
      <c r="N88" s="55"/>
      <c r="O88" s="55"/>
      <c r="P88" s="40"/>
      <c r="Q88" s="39"/>
      <c r="R88" s="40"/>
      <c r="S88" s="39"/>
      <c r="T88" s="40"/>
      <c r="U88" s="42"/>
      <c r="V88" s="40"/>
      <c r="W88" s="39"/>
      <c r="X88" s="40"/>
      <c r="Y88" s="39"/>
      <c r="Z88" s="40"/>
      <c r="AA88" s="39"/>
      <c r="AB88" s="40"/>
      <c r="AC88" s="39"/>
      <c r="AD88" s="40"/>
      <c r="AE88" s="40"/>
    </row>
    <row r="89" spans="1:31" s="5" customFormat="1" ht="18.75" customHeight="1">
      <c r="A89" s="181" t="s">
        <v>15</v>
      </c>
      <c r="B89" s="182"/>
      <c r="C89" s="87">
        <f>SUM(D89:H89)</f>
        <v>10000</v>
      </c>
      <c r="D89" s="10">
        <f>SUM(D90)</f>
        <v>0</v>
      </c>
      <c r="E89" s="10">
        <f>SUM(E90)</f>
        <v>10000</v>
      </c>
      <c r="F89" s="10">
        <f>SUM(F90)</f>
        <v>0</v>
      </c>
      <c r="G89" s="10">
        <f>SUM(G90)</f>
        <v>0</v>
      </c>
      <c r="H89" s="10">
        <f>SUM(H90)</f>
        <v>0</v>
      </c>
      <c r="I89" s="4"/>
      <c r="J89" s="66"/>
      <c r="K89" s="65"/>
      <c r="L89" s="65"/>
      <c r="M89" s="65"/>
      <c r="N89" s="55"/>
      <c r="O89" s="55"/>
      <c r="P89" s="40"/>
      <c r="Q89" s="39"/>
      <c r="R89" s="40"/>
      <c r="S89" s="39"/>
      <c r="T89" s="40"/>
      <c r="U89" s="42"/>
      <c r="V89" s="40"/>
      <c r="W89" s="39"/>
      <c r="X89" s="40"/>
      <c r="Y89" s="39"/>
      <c r="Z89" s="40"/>
      <c r="AA89" s="39"/>
      <c r="AB89" s="40"/>
      <c r="AC89" s="39"/>
      <c r="AD89" s="40"/>
      <c r="AE89" s="40"/>
    </row>
    <row r="90" spans="1:31" s="5" customFormat="1" ht="18.75" customHeight="1">
      <c r="A90" s="155">
        <v>63</v>
      </c>
      <c r="B90" s="157" t="s">
        <v>134</v>
      </c>
      <c r="C90" s="158">
        <f>SUM(D90:H90)</f>
        <v>10000</v>
      </c>
      <c r="D90" s="159">
        <v>0</v>
      </c>
      <c r="E90" s="159">
        <v>10000</v>
      </c>
      <c r="F90" s="159">
        <v>0</v>
      </c>
      <c r="G90" s="159">
        <v>0</v>
      </c>
      <c r="H90" s="159">
        <v>0</v>
      </c>
      <c r="I90" s="4">
        <v>1322</v>
      </c>
      <c r="J90" s="66"/>
      <c r="K90" s="65"/>
      <c r="L90" s="65"/>
      <c r="M90" s="65"/>
      <c r="N90" s="55"/>
      <c r="O90" s="55"/>
      <c r="P90" s="40"/>
      <c r="Q90" s="39"/>
      <c r="R90" s="40"/>
      <c r="S90" s="39"/>
      <c r="T90" s="40"/>
      <c r="U90" s="42"/>
      <c r="V90" s="40"/>
      <c r="W90" s="39"/>
      <c r="X90" s="40"/>
      <c r="Y90" s="39"/>
      <c r="Z90" s="40"/>
      <c r="AA90" s="39"/>
      <c r="AB90" s="40"/>
      <c r="AC90" s="39"/>
      <c r="AD90" s="40"/>
      <c r="AE90" s="40"/>
    </row>
    <row r="91" spans="1:31" s="5" customFormat="1" ht="15" customHeight="1">
      <c r="A91" s="179" t="s">
        <v>14</v>
      </c>
      <c r="B91" s="180"/>
      <c r="C91" s="28">
        <f t="shared" si="2"/>
        <v>448427</v>
      </c>
      <c r="D91" s="3">
        <f>SUM(D92:D93)</f>
        <v>0</v>
      </c>
      <c r="E91" s="3">
        <f>SUM(E92:E93)</f>
        <v>318640</v>
      </c>
      <c r="F91" s="3">
        <f>SUM(F92:F93)</f>
        <v>0</v>
      </c>
      <c r="G91" s="3">
        <f>SUM(G92:G93)</f>
        <v>0</v>
      </c>
      <c r="H91" s="3">
        <f>SUM(H92:H93)</f>
        <v>129787</v>
      </c>
      <c r="I91" s="4"/>
      <c r="J91" s="66"/>
      <c r="K91" s="58"/>
      <c r="L91" s="58"/>
      <c r="M91" s="58"/>
      <c r="N91" s="55"/>
      <c r="O91" s="55"/>
      <c r="P91" s="40"/>
      <c r="Q91" s="39"/>
      <c r="R91" s="40"/>
      <c r="S91" s="39"/>
      <c r="T91" s="40"/>
      <c r="U91" s="42"/>
      <c r="V91" s="40"/>
      <c r="W91" s="39"/>
      <c r="X91" s="40"/>
      <c r="Y91" s="39"/>
      <c r="Z91" s="40"/>
      <c r="AA91" s="39"/>
      <c r="AB91" s="40"/>
      <c r="AC91" s="39"/>
      <c r="AD91" s="40"/>
      <c r="AE91" s="40"/>
    </row>
    <row r="92" spans="1:29" s="5" customFormat="1" ht="15">
      <c r="A92" s="91">
        <v>64</v>
      </c>
      <c r="B92" s="111" t="s">
        <v>60</v>
      </c>
      <c r="C92" s="91">
        <f t="shared" si="2"/>
        <v>318640</v>
      </c>
      <c r="D92" s="91">
        <v>0</v>
      </c>
      <c r="E92" s="88">
        <v>318640</v>
      </c>
      <c r="F92" s="88">
        <v>0</v>
      </c>
      <c r="G92" s="88">
        <v>0</v>
      </c>
      <c r="H92" s="91">
        <v>0</v>
      </c>
      <c r="I92" s="101">
        <v>1326</v>
      </c>
      <c r="J92" s="66"/>
      <c r="K92" s="77"/>
      <c r="L92" s="55"/>
      <c r="M92" s="68"/>
      <c r="N92" s="55"/>
      <c r="O92" s="55"/>
      <c r="Q92" s="39"/>
      <c r="S92" s="39"/>
      <c r="U92" s="42"/>
      <c r="W92" s="39"/>
      <c r="Y92" s="39"/>
      <c r="AA92" s="39"/>
      <c r="AC92" s="39"/>
    </row>
    <row r="93" spans="1:29" s="5" customFormat="1" ht="34.5">
      <c r="A93" s="91">
        <v>65</v>
      </c>
      <c r="B93" s="112" t="s">
        <v>31</v>
      </c>
      <c r="C93" s="91">
        <f t="shared" si="2"/>
        <v>129787</v>
      </c>
      <c r="D93" s="88">
        <v>0</v>
      </c>
      <c r="E93" s="88"/>
      <c r="F93" s="88">
        <v>0</v>
      </c>
      <c r="G93" s="88">
        <v>0</v>
      </c>
      <c r="H93" s="96">
        <v>129787</v>
      </c>
      <c r="I93" s="101">
        <v>1322</v>
      </c>
      <c r="J93" s="66"/>
      <c r="K93" s="77"/>
      <c r="L93" s="55"/>
      <c r="M93" s="68"/>
      <c r="N93" s="55"/>
      <c r="O93" s="55"/>
      <c r="Q93" s="39"/>
      <c r="S93" s="39"/>
      <c r="U93" s="42"/>
      <c r="W93" s="39"/>
      <c r="Y93" s="39"/>
      <c r="AA93" s="39"/>
      <c r="AC93" s="39"/>
    </row>
    <row r="94" spans="1:29" s="5" customFormat="1" ht="15" customHeight="1">
      <c r="A94" s="181" t="s">
        <v>16</v>
      </c>
      <c r="B94" s="183"/>
      <c r="C94" s="156">
        <f>SUM(D94:H94)</f>
        <v>2699</v>
      </c>
      <c r="D94" s="23">
        <f>SUM(D95)</f>
        <v>0</v>
      </c>
      <c r="E94" s="23">
        <f>SUM(E95)</f>
        <v>2699</v>
      </c>
      <c r="F94" s="23">
        <f>SUM(F95)</f>
        <v>0</v>
      </c>
      <c r="G94" s="23">
        <f>SUM(G95)</f>
        <v>0</v>
      </c>
      <c r="H94" s="23">
        <f>SUM(H95)</f>
        <v>0</v>
      </c>
      <c r="I94" s="4"/>
      <c r="J94" s="66"/>
      <c r="K94" s="77"/>
      <c r="L94" s="55"/>
      <c r="M94" s="68"/>
      <c r="N94" s="55"/>
      <c r="O94" s="55"/>
      <c r="Q94" s="39"/>
      <c r="S94" s="39"/>
      <c r="U94" s="42"/>
      <c r="W94" s="39"/>
      <c r="Y94" s="39"/>
      <c r="AA94" s="39"/>
      <c r="AC94" s="39"/>
    </row>
    <row r="95" spans="1:29" s="5" customFormat="1" ht="15" customHeight="1">
      <c r="A95" s="155">
        <v>66</v>
      </c>
      <c r="B95" s="135" t="s">
        <v>133</v>
      </c>
      <c r="C95" s="14">
        <f>SUM(D95:H95)</f>
        <v>2699</v>
      </c>
      <c r="D95" s="2">
        <v>0</v>
      </c>
      <c r="E95" s="2">
        <v>2699</v>
      </c>
      <c r="F95" s="2">
        <v>0</v>
      </c>
      <c r="G95" s="2">
        <v>0</v>
      </c>
      <c r="H95" s="13">
        <v>0</v>
      </c>
      <c r="I95" s="4">
        <v>1322</v>
      </c>
      <c r="J95" s="66"/>
      <c r="K95" s="77"/>
      <c r="L95" s="55"/>
      <c r="M95" s="68"/>
      <c r="N95" s="55"/>
      <c r="O95" s="55"/>
      <c r="Q95" s="39"/>
      <c r="S95" s="39"/>
      <c r="U95" s="42"/>
      <c r="W95" s="39"/>
      <c r="Y95" s="39"/>
      <c r="AA95" s="39"/>
      <c r="AC95" s="39"/>
    </row>
    <row r="96" spans="1:31" s="5" customFormat="1" ht="15">
      <c r="A96" s="6" t="s">
        <v>9</v>
      </c>
      <c r="B96" s="8"/>
      <c r="C96" s="28">
        <f t="shared" si="2"/>
        <v>61000</v>
      </c>
      <c r="D96" s="23">
        <f>SUM(D97+D99)</f>
        <v>0</v>
      </c>
      <c r="E96" s="23">
        <f>SUM(E97+E99)</f>
        <v>61000</v>
      </c>
      <c r="F96" s="23">
        <f>SUM(F97+F99)</f>
        <v>0</v>
      </c>
      <c r="G96" s="23">
        <f>SUM(G97+G99)</f>
        <v>0</v>
      </c>
      <c r="H96" s="23">
        <f>SUM(H97+H99)</f>
        <v>0</v>
      </c>
      <c r="I96" s="9"/>
      <c r="J96" s="66"/>
      <c r="K96" s="64"/>
      <c r="L96" s="64"/>
      <c r="M96" s="64"/>
      <c r="N96" s="55"/>
      <c r="O96" s="55"/>
      <c r="P96" s="46"/>
      <c r="Q96" s="39"/>
      <c r="R96" s="46"/>
      <c r="S96" s="39"/>
      <c r="T96" s="46"/>
      <c r="U96" s="42"/>
      <c r="V96" s="46"/>
      <c r="W96" s="39"/>
      <c r="X96" s="46"/>
      <c r="Y96" s="39"/>
      <c r="Z96" s="46"/>
      <c r="AA96" s="39"/>
      <c r="AB96" s="46"/>
      <c r="AC96" s="39"/>
      <c r="AD96" s="46"/>
      <c r="AE96" s="46"/>
    </row>
    <row r="97" spans="1:31" s="5" customFormat="1" ht="15">
      <c r="A97" s="179" t="s">
        <v>14</v>
      </c>
      <c r="B97" s="180"/>
      <c r="C97" s="28">
        <f>SUM(D98:H98)</f>
        <v>9000</v>
      </c>
      <c r="D97" s="23">
        <f>SUM(D98)</f>
        <v>0</v>
      </c>
      <c r="E97" s="23">
        <f>SUM(E98)</f>
        <v>9000</v>
      </c>
      <c r="F97" s="23">
        <f>SUM(F98)</f>
        <v>0</v>
      </c>
      <c r="G97" s="23">
        <f>SUM(G98)</f>
        <v>0</v>
      </c>
      <c r="H97" s="23">
        <f>SUM(H98)</f>
        <v>0</v>
      </c>
      <c r="I97" s="9"/>
      <c r="J97" s="66"/>
      <c r="K97" s="64"/>
      <c r="L97" s="64"/>
      <c r="M97" s="64"/>
      <c r="N97" s="55"/>
      <c r="O97" s="55"/>
      <c r="P97" s="46"/>
      <c r="Q97" s="39"/>
      <c r="R97" s="46"/>
      <c r="S97" s="39"/>
      <c r="T97" s="46"/>
      <c r="U97" s="42"/>
      <c r="V97" s="46"/>
      <c r="W97" s="39"/>
      <c r="X97" s="46"/>
      <c r="Y97" s="39"/>
      <c r="Z97" s="46"/>
      <c r="AA97" s="39"/>
      <c r="AB97" s="46"/>
      <c r="AC97" s="39"/>
      <c r="AD97" s="46"/>
      <c r="AE97" s="46"/>
    </row>
    <row r="98" spans="1:31" s="5" customFormat="1" ht="15">
      <c r="A98" s="132">
        <v>67</v>
      </c>
      <c r="B98" s="144" t="s">
        <v>100</v>
      </c>
      <c r="C98" s="24">
        <f>SUM(D98:H98)</f>
        <v>9000</v>
      </c>
      <c r="D98" s="13">
        <v>0</v>
      </c>
      <c r="E98" s="13">
        <v>9000</v>
      </c>
      <c r="F98" s="13">
        <v>0</v>
      </c>
      <c r="G98" s="13">
        <v>0</v>
      </c>
      <c r="H98" s="13">
        <v>0</v>
      </c>
      <c r="I98" s="4">
        <v>1437</v>
      </c>
      <c r="J98" s="66"/>
      <c r="K98" s="64"/>
      <c r="L98" s="64"/>
      <c r="M98" s="64"/>
      <c r="N98" s="55"/>
      <c r="O98" s="55"/>
      <c r="P98" s="46"/>
      <c r="Q98" s="39"/>
      <c r="R98" s="46"/>
      <c r="S98" s="39"/>
      <c r="T98" s="46"/>
      <c r="U98" s="42"/>
      <c r="V98" s="46"/>
      <c r="W98" s="39"/>
      <c r="X98" s="46"/>
      <c r="Y98" s="39"/>
      <c r="Z98" s="46"/>
      <c r="AA98" s="39"/>
      <c r="AB98" s="46"/>
      <c r="AC98" s="39"/>
      <c r="AD98" s="46"/>
      <c r="AE98" s="46"/>
    </row>
    <row r="99" spans="1:31" s="5" customFormat="1" ht="15">
      <c r="A99" s="168" t="s">
        <v>7</v>
      </c>
      <c r="B99" s="184"/>
      <c r="C99" s="28">
        <f t="shared" si="2"/>
        <v>52000</v>
      </c>
      <c r="D99" s="23">
        <f>SUM(D100)</f>
        <v>0</v>
      </c>
      <c r="E99" s="23">
        <f>SUM(E100)</f>
        <v>52000</v>
      </c>
      <c r="F99" s="23">
        <f>SUM(F100)</f>
        <v>0</v>
      </c>
      <c r="G99" s="23">
        <v>0</v>
      </c>
      <c r="H99" s="23">
        <f>SUM(H100)</f>
        <v>0</v>
      </c>
      <c r="I99" s="9"/>
      <c r="J99" s="66"/>
      <c r="K99" s="64"/>
      <c r="L99" s="64"/>
      <c r="M99" s="64"/>
      <c r="N99" s="55"/>
      <c r="O99" s="55"/>
      <c r="P99" s="46"/>
      <c r="Q99" s="39"/>
      <c r="R99" s="46"/>
      <c r="S99" s="39"/>
      <c r="T99" s="46"/>
      <c r="U99" s="42"/>
      <c r="V99" s="46"/>
      <c r="W99" s="39"/>
      <c r="X99" s="46"/>
      <c r="Y99" s="39"/>
      <c r="Z99" s="46"/>
      <c r="AA99" s="39"/>
      <c r="AB99" s="46"/>
      <c r="AC99" s="39"/>
      <c r="AD99" s="46"/>
      <c r="AE99" s="46"/>
    </row>
    <row r="100" spans="1:31" s="5" customFormat="1" ht="15">
      <c r="A100" s="88">
        <v>68</v>
      </c>
      <c r="B100" s="113" t="s">
        <v>35</v>
      </c>
      <c r="C100" s="95">
        <f t="shared" si="2"/>
        <v>52000</v>
      </c>
      <c r="D100" s="96">
        <v>0</v>
      </c>
      <c r="E100" s="96">
        <v>52000</v>
      </c>
      <c r="F100" s="96">
        <v>0</v>
      </c>
      <c r="G100" s="96">
        <v>0</v>
      </c>
      <c r="H100" s="96">
        <v>0</v>
      </c>
      <c r="I100" s="101">
        <v>1437</v>
      </c>
      <c r="J100" s="66"/>
      <c r="K100" s="64"/>
      <c r="L100" s="55"/>
      <c r="M100" s="61"/>
      <c r="N100" s="55"/>
      <c r="O100" s="55"/>
      <c r="P100" s="46"/>
      <c r="Q100" s="39"/>
      <c r="R100" s="46"/>
      <c r="S100" s="39"/>
      <c r="T100" s="46"/>
      <c r="U100" s="42"/>
      <c r="V100" s="46"/>
      <c r="W100" s="39"/>
      <c r="X100" s="46"/>
      <c r="Y100" s="39"/>
      <c r="Z100" s="46"/>
      <c r="AA100" s="39"/>
      <c r="AB100" s="46"/>
      <c r="AC100" s="39"/>
      <c r="AD100" s="46"/>
      <c r="AE100" s="46"/>
    </row>
    <row r="101" spans="1:31" s="5" customFormat="1" ht="15" customHeight="1">
      <c r="A101" s="185" t="s">
        <v>62</v>
      </c>
      <c r="B101" s="186"/>
      <c r="C101" s="28">
        <f t="shared" si="2"/>
        <v>420625</v>
      </c>
      <c r="D101" s="3">
        <f>SUM(D102+D111+D114+D125+D129)</f>
        <v>0</v>
      </c>
      <c r="E101" s="3">
        <f>SUM(E102+E111+E114+E125+E129)</f>
        <v>418562</v>
      </c>
      <c r="F101" s="3">
        <f>SUM(F102+F111+F114+F125+F129)</f>
        <v>0</v>
      </c>
      <c r="G101" s="3">
        <f>SUM(G102+G111+G114+G125+G129)</f>
        <v>0</v>
      </c>
      <c r="H101" s="3">
        <f>SUM(H102+H111+H114+H125+H129)</f>
        <v>2063</v>
      </c>
      <c r="I101" s="4"/>
      <c r="J101" s="66"/>
      <c r="K101" s="58"/>
      <c r="L101" s="58"/>
      <c r="M101" s="58"/>
      <c r="N101" s="55"/>
      <c r="O101" s="55"/>
      <c r="P101" s="40"/>
      <c r="Q101" s="39"/>
      <c r="R101" s="40"/>
      <c r="S101" s="39"/>
      <c r="T101" s="40"/>
      <c r="U101" s="42"/>
      <c r="V101" s="40"/>
      <c r="W101" s="39"/>
      <c r="X101" s="40"/>
      <c r="Y101" s="39"/>
      <c r="Z101" s="40"/>
      <c r="AA101" s="39"/>
      <c r="AB101" s="40"/>
      <c r="AC101" s="39"/>
      <c r="AD101" s="40"/>
      <c r="AE101" s="40"/>
    </row>
    <row r="102" spans="1:31" s="5" customFormat="1" ht="15" customHeight="1">
      <c r="A102" s="181" t="s">
        <v>15</v>
      </c>
      <c r="B102" s="182"/>
      <c r="C102" s="28">
        <f t="shared" si="2"/>
        <v>17563</v>
      </c>
      <c r="D102" s="3">
        <f>SUM(D103:D110)</f>
        <v>0</v>
      </c>
      <c r="E102" s="3">
        <f>SUM(E103:E110)</f>
        <v>15500</v>
      </c>
      <c r="F102" s="3">
        <f>SUM(F103:F110)</f>
        <v>0</v>
      </c>
      <c r="G102" s="3">
        <f>SUM(G103:G110)</f>
        <v>0</v>
      </c>
      <c r="H102" s="3">
        <f>SUM(H103:H110)</f>
        <v>2063</v>
      </c>
      <c r="I102" s="4"/>
      <c r="J102" s="66"/>
      <c r="K102" s="58"/>
      <c r="L102" s="58"/>
      <c r="M102" s="58"/>
      <c r="N102" s="55"/>
      <c r="O102" s="55"/>
      <c r="P102" s="40"/>
      <c r="Q102" s="39"/>
      <c r="R102" s="40"/>
      <c r="S102" s="39"/>
      <c r="T102" s="40"/>
      <c r="U102" s="42"/>
      <c r="V102" s="40"/>
      <c r="W102" s="39"/>
      <c r="X102" s="40"/>
      <c r="Y102" s="39"/>
      <c r="Z102" s="40"/>
      <c r="AA102" s="39"/>
      <c r="AB102" s="40"/>
      <c r="AC102" s="39"/>
      <c r="AD102" s="40"/>
      <c r="AE102" s="40"/>
    </row>
    <row r="103" spans="1:31" s="5" customFormat="1" ht="15" customHeight="1">
      <c r="A103" s="103">
        <v>69</v>
      </c>
      <c r="B103" s="113" t="s">
        <v>107</v>
      </c>
      <c r="C103" s="95">
        <f t="shared" si="2"/>
        <v>6000</v>
      </c>
      <c r="D103" s="88">
        <v>0</v>
      </c>
      <c r="E103" s="88">
        <v>6000</v>
      </c>
      <c r="F103" s="88">
        <v>0</v>
      </c>
      <c r="G103" s="88">
        <v>0</v>
      </c>
      <c r="H103" s="88">
        <v>0</v>
      </c>
      <c r="I103" s="101">
        <v>1541</v>
      </c>
      <c r="J103" s="66"/>
      <c r="K103" s="67"/>
      <c r="L103" s="55"/>
      <c r="M103" s="67"/>
      <c r="N103" s="55"/>
      <c r="O103" s="55"/>
      <c r="P103" s="40"/>
      <c r="Q103" s="39"/>
      <c r="R103" s="40"/>
      <c r="S103" s="39"/>
      <c r="T103" s="40"/>
      <c r="U103" s="42"/>
      <c r="V103" s="40"/>
      <c r="W103" s="39"/>
      <c r="X103" s="40"/>
      <c r="Y103" s="39"/>
      <c r="Z103" s="40"/>
      <c r="AA103" s="39"/>
      <c r="AB103" s="40"/>
      <c r="AC103" s="39"/>
      <c r="AD103" s="40"/>
      <c r="AE103" s="40"/>
    </row>
    <row r="104" spans="1:31" s="5" customFormat="1" ht="15" customHeight="1">
      <c r="A104" s="138">
        <v>70</v>
      </c>
      <c r="B104" s="109" t="s">
        <v>45</v>
      </c>
      <c r="C104" s="139">
        <f t="shared" si="2"/>
        <v>2000</v>
      </c>
      <c r="D104" s="140">
        <v>0</v>
      </c>
      <c r="E104" s="140">
        <v>2000</v>
      </c>
      <c r="F104" s="140">
        <v>0</v>
      </c>
      <c r="G104" s="140">
        <v>0</v>
      </c>
      <c r="H104" s="140">
        <v>0</v>
      </c>
      <c r="I104" s="141">
        <v>1561</v>
      </c>
      <c r="J104" s="66"/>
      <c r="K104" s="67"/>
      <c r="L104" s="55"/>
      <c r="M104" s="67"/>
      <c r="N104" s="55"/>
      <c r="O104" s="55"/>
      <c r="P104" s="40"/>
      <c r="Q104" s="39"/>
      <c r="R104" s="40"/>
      <c r="S104" s="39"/>
      <c r="T104" s="40"/>
      <c r="U104" s="42"/>
      <c r="V104" s="40"/>
      <c r="W104" s="39"/>
      <c r="X104" s="40"/>
      <c r="Y104" s="39"/>
      <c r="Z104" s="40"/>
      <c r="AA104" s="39"/>
      <c r="AB104" s="40"/>
      <c r="AC104" s="39"/>
      <c r="AD104" s="40"/>
      <c r="AE104" s="40"/>
    </row>
    <row r="105" spans="1:31" s="5" customFormat="1" ht="15" customHeight="1">
      <c r="A105" s="142">
        <v>71</v>
      </c>
      <c r="B105" s="144" t="s">
        <v>96</v>
      </c>
      <c r="C105" s="24">
        <f aca="true" t="shared" si="5" ref="C105:C110">SUM(D105:H105)</f>
        <v>1500</v>
      </c>
      <c r="D105" s="2">
        <v>0</v>
      </c>
      <c r="E105" s="2">
        <v>1500</v>
      </c>
      <c r="F105" s="2">
        <v>0</v>
      </c>
      <c r="G105" s="2">
        <v>0</v>
      </c>
      <c r="H105" s="2">
        <v>0</v>
      </c>
      <c r="I105" s="4">
        <v>1561</v>
      </c>
      <c r="J105" s="66"/>
      <c r="K105" s="67"/>
      <c r="L105" s="55"/>
      <c r="M105" s="67"/>
      <c r="N105" s="55"/>
      <c r="O105" s="55"/>
      <c r="P105" s="40"/>
      <c r="Q105" s="39"/>
      <c r="R105" s="40"/>
      <c r="S105" s="39"/>
      <c r="T105" s="40"/>
      <c r="U105" s="42"/>
      <c r="V105" s="40"/>
      <c r="W105" s="39"/>
      <c r="X105" s="40"/>
      <c r="Y105" s="39"/>
      <c r="Z105" s="40"/>
      <c r="AA105" s="39"/>
      <c r="AB105" s="40"/>
      <c r="AC105" s="39"/>
      <c r="AD105" s="40"/>
      <c r="AE105" s="40"/>
    </row>
    <row r="106" spans="1:31" s="5" customFormat="1" ht="15" customHeight="1">
      <c r="A106" s="142">
        <v>72</v>
      </c>
      <c r="B106" s="143" t="s">
        <v>97</v>
      </c>
      <c r="C106" s="50">
        <f t="shared" si="5"/>
        <v>2000</v>
      </c>
      <c r="D106" s="19">
        <v>0</v>
      </c>
      <c r="E106" s="19">
        <v>2000</v>
      </c>
      <c r="F106" s="19">
        <v>0</v>
      </c>
      <c r="G106" s="19">
        <v>0</v>
      </c>
      <c r="H106" s="19">
        <v>0</v>
      </c>
      <c r="I106" s="4">
        <v>1561</v>
      </c>
      <c r="J106" s="66"/>
      <c r="K106" s="67"/>
      <c r="L106" s="55"/>
      <c r="M106" s="67"/>
      <c r="N106" s="55"/>
      <c r="O106" s="55"/>
      <c r="P106" s="40"/>
      <c r="Q106" s="39"/>
      <c r="R106" s="40"/>
      <c r="S106" s="39"/>
      <c r="T106" s="40"/>
      <c r="U106" s="42"/>
      <c r="V106" s="40"/>
      <c r="W106" s="39"/>
      <c r="X106" s="40"/>
      <c r="Y106" s="39"/>
      <c r="Z106" s="40"/>
      <c r="AA106" s="39"/>
      <c r="AB106" s="40"/>
      <c r="AC106" s="39"/>
      <c r="AD106" s="40"/>
      <c r="AE106" s="40"/>
    </row>
    <row r="107" spans="1:31" s="5" customFormat="1" ht="15" customHeight="1">
      <c r="A107" s="142">
        <v>73</v>
      </c>
      <c r="B107" s="143" t="s">
        <v>98</v>
      </c>
      <c r="C107" s="50">
        <f t="shared" si="5"/>
        <v>1000</v>
      </c>
      <c r="D107" s="19">
        <v>0</v>
      </c>
      <c r="E107" s="19">
        <v>1000</v>
      </c>
      <c r="F107" s="19">
        <v>0</v>
      </c>
      <c r="G107" s="19">
        <v>0</v>
      </c>
      <c r="H107" s="19">
        <v>0</v>
      </c>
      <c r="I107" s="4">
        <v>1561</v>
      </c>
      <c r="J107" s="66"/>
      <c r="K107" s="67"/>
      <c r="L107" s="55"/>
      <c r="M107" s="67"/>
      <c r="N107" s="55"/>
      <c r="O107" s="55"/>
      <c r="P107" s="40"/>
      <c r="Q107" s="39"/>
      <c r="R107" s="40"/>
      <c r="S107" s="39"/>
      <c r="T107" s="40"/>
      <c r="U107" s="42"/>
      <c r="V107" s="40"/>
      <c r="W107" s="39"/>
      <c r="X107" s="40"/>
      <c r="Y107" s="39"/>
      <c r="Z107" s="40"/>
      <c r="AA107" s="39"/>
      <c r="AB107" s="40"/>
      <c r="AC107" s="39"/>
      <c r="AD107" s="40"/>
      <c r="AE107" s="40"/>
    </row>
    <row r="108" spans="1:31" s="5" customFormat="1" ht="15" customHeight="1">
      <c r="A108" s="142">
        <v>74</v>
      </c>
      <c r="B108" s="143" t="s">
        <v>115</v>
      </c>
      <c r="C108" s="50">
        <f t="shared" si="5"/>
        <v>2000</v>
      </c>
      <c r="D108" s="19">
        <v>0</v>
      </c>
      <c r="E108" s="19">
        <v>2000</v>
      </c>
      <c r="F108" s="19">
        <v>0</v>
      </c>
      <c r="G108" s="19">
        <v>0</v>
      </c>
      <c r="H108" s="19">
        <v>0</v>
      </c>
      <c r="I108" s="127">
        <v>1550</v>
      </c>
      <c r="J108" s="66"/>
      <c r="K108" s="67"/>
      <c r="L108" s="55"/>
      <c r="M108" s="67"/>
      <c r="N108" s="55"/>
      <c r="O108" s="55"/>
      <c r="P108" s="40"/>
      <c r="Q108" s="39"/>
      <c r="R108" s="40"/>
      <c r="S108" s="39"/>
      <c r="T108" s="40"/>
      <c r="U108" s="42"/>
      <c r="V108" s="40"/>
      <c r="W108" s="39"/>
      <c r="X108" s="40"/>
      <c r="Y108" s="39"/>
      <c r="Z108" s="40"/>
      <c r="AA108" s="39"/>
      <c r="AB108" s="40"/>
      <c r="AC108" s="39"/>
      <c r="AD108" s="40"/>
      <c r="AE108" s="40"/>
    </row>
    <row r="109" spans="1:31" s="5" customFormat="1" ht="15" customHeight="1">
      <c r="A109" s="142">
        <v>75</v>
      </c>
      <c r="B109" s="143" t="s">
        <v>118</v>
      </c>
      <c r="C109" s="50">
        <f t="shared" si="5"/>
        <v>1000</v>
      </c>
      <c r="D109" s="19">
        <v>0</v>
      </c>
      <c r="E109" s="19">
        <v>1000</v>
      </c>
      <c r="F109" s="19">
        <v>0</v>
      </c>
      <c r="G109" s="19">
        <v>0</v>
      </c>
      <c r="H109" s="19">
        <v>0</v>
      </c>
      <c r="I109" s="127">
        <v>1534</v>
      </c>
      <c r="J109" s="66"/>
      <c r="K109" s="67"/>
      <c r="L109" s="55"/>
      <c r="M109" s="67"/>
      <c r="N109" s="55"/>
      <c r="O109" s="55"/>
      <c r="P109" s="40"/>
      <c r="Q109" s="39"/>
      <c r="R109" s="40"/>
      <c r="S109" s="39"/>
      <c r="T109" s="40"/>
      <c r="U109" s="42"/>
      <c r="V109" s="40"/>
      <c r="W109" s="39"/>
      <c r="X109" s="40"/>
      <c r="Y109" s="39"/>
      <c r="Z109" s="40"/>
      <c r="AA109" s="39"/>
      <c r="AB109" s="40"/>
      <c r="AC109" s="39"/>
      <c r="AD109" s="40"/>
      <c r="AE109" s="40"/>
    </row>
    <row r="110" spans="1:31" s="5" customFormat="1" ht="15" customHeight="1">
      <c r="A110" s="146">
        <v>76</v>
      </c>
      <c r="B110" s="142" t="s">
        <v>126</v>
      </c>
      <c r="C110" s="50">
        <f t="shared" si="5"/>
        <v>2063</v>
      </c>
      <c r="D110" s="19">
        <v>0</v>
      </c>
      <c r="E110" s="19">
        <v>0</v>
      </c>
      <c r="F110" s="19">
        <v>0</v>
      </c>
      <c r="G110" s="19">
        <v>0</v>
      </c>
      <c r="H110" s="19">
        <v>2063</v>
      </c>
      <c r="I110" s="127">
        <v>2589</v>
      </c>
      <c r="J110" s="66"/>
      <c r="K110" s="67"/>
      <c r="L110" s="55"/>
      <c r="M110" s="67"/>
      <c r="N110" s="55"/>
      <c r="O110" s="55"/>
      <c r="P110" s="40"/>
      <c r="Q110" s="39"/>
      <c r="R110" s="40"/>
      <c r="S110" s="39"/>
      <c r="T110" s="40"/>
      <c r="U110" s="42"/>
      <c r="V110" s="40"/>
      <c r="W110" s="39"/>
      <c r="X110" s="40"/>
      <c r="Y110" s="39"/>
      <c r="Z110" s="40"/>
      <c r="AA110" s="39"/>
      <c r="AB110" s="40"/>
      <c r="AC110" s="39"/>
      <c r="AD110" s="40"/>
      <c r="AE110" s="40"/>
    </row>
    <row r="111" spans="1:31" s="5" customFormat="1" ht="15" customHeight="1">
      <c r="A111" s="187" t="s">
        <v>34</v>
      </c>
      <c r="B111" s="188"/>
      <c r="C111" s="126">
        <f>SUM(D111:H111)</f>
        <v>8400</v>
      </c>
      <c r="D111" s="18">
        <f>SUM(D112)</f>
        <v>0</v>
      </c>
      <c r="E111" s="18">
        <f>SUM(E112)</f>
        <v>8400</v>
      </c>
      <c r="F111" s="18">
        <f>SUM(F112)</f>
        <v>0</v>
      </c>
      <c r="G111" s="18">
        <f>SUM(G112)</f>
        <v>0</v>
      </c>
      <c r="H111" s="18">
        <f>SUM(H112)</f>
        <v>0</v>
      </c>
      <c r="I111" s="127"/>
      <c r="J111" s="66"/>
      <c r="K111" s="58"/>
      <c r="L111" s="58"/>
      <c r="M111" s="58"/>
      <c r="N111" s="55"/>
      <c r="O111" s="55"/>
      <c r="P111" s="40"/>
      <c r="Q111" s="39"/>
      <c r="R111" s="40"/>
      <c r="S111" s="39"/>
      <c r="T111" s="40"/>
      <c r="U111" s="42"/>
      <c r="V111" s="40"/>
      <c r="W111" s="39"/>
      <c r="X111" s="40"/>
      <c r="Y111" s="39"/>
      <c r="Z111" s="40"/>
      <c r="AA111" s="39"/>
      <c r="AB111" s="40"/>
      <c r="AC111" s="39"/>
      <c r="AD111" s="40"/>
      <c r="AE111" s="40"/>
    </row>
    <row r="112" spans="1:31" s="5" customFormat="1" ht="15" customHeight="1">
      <c r="A112" s="168" t="s">
        <v>36</v>
      </c>
      <c r="B112" s="189"/>
      <c r="C112" s="28">
        <f>SUM(D113:H113)</f>
        <v>8400</v>
      </c>
      <c r="D112" s="3">
        <f>SUM(D113:D113)</f>
        <v>0</v>
      </c>
      <c r="E112" s="3">
        <f>SUM(E113:E113)</f>
        <v>8400</v>
      </c>
      <c r="F112" s="3">
        <f>SUM(F113:F113)</f>
        <v>0</v>
      </c>
      <c r="G112" s="3">
        <f>SUM(G113:G113)</f>
        <v>0</v>
      </c>
      <c r="H112" s="3">
        <f>SUM(H113:H113)</f>
        <v>0</v>
      </c>
      <c r="I112" s="4"/>
      <c r="J112" s="66"/>
      <c r="K112" s="58"/>
      <c r="L112" s="58"/>
      <c r="M112" s="58"/>
      <c r="N112" s="55"/>
      <c r="O112" s="55"/>
      <c r="P112" s="40"/>
      <c r="Q112" s="39"/>
      <c r="R112" s="40"/>
      <c r="S112" s="39"/>
      <c r="T112" s="40"/>
      <c r="U112" s="42"/>
      <c r="V112" s="40"/>
      <c r="W112" s="39"/>
      <c r="X112" s="40"/>
      <c r="Y112" s="39"/>
      <c r="Z112" s="40"/>
      <c r="AA112" s="39"/>
      <c r="AB112" s="40"/>
      <c r="AC112" s="39"/>
      <c r="AD112" s="40"/>
      <c r="AE112" s="40"/>
    </row>
    <row r="113" spans="1:31" s="5" customFormat="1" ht="15" customHeight="1">
      <c r="A113" s="90">
        <v>77</v>
      </c>
      <c r="B113" s="113" t="s">
        <v>37</v>
      </c>
      <c r="C113" s="95">
        <f aca="true" t="shared" si="6" ref="C113:C147">SUM(D113:H113)</f>
        <v>8400</v>
      </c>
      <c r="D113" s="88">
        <v>0</v>
      </c>
      <c r="E113" s="88">
        <v>8400</v>
      </c>
      <c r="F113" s="88"/>
      <c r="G113" s="88">
        <v>0</v>
      </c>
      <c r="H113" s="88">
        <v>0</v>
      </c>
      <c r="I113" s="101">
        <v>1541</v>
      </c>
      <c r="J113" s="66"/>
      <c r="K113" s="58"/>
      <c r="L113" s="55"/>
      <c r="M113" s="67"/>
      <c r="N113" s="55"/>
      <c r="O113" s="55"/>
      <c r="P113" s="40"/>
      <c r="Q113" s="39"/>
      <c r="R113" s="40"/>
      <c r="S113" s="39"/>
      <c r="T113" s="40"/>
      <c r="U113" s="42"/>
      <c r="V113" s="40"/>
      <c r="W113" s="39"/>
      <c r="X113" s="40"/>
      <c r="Y113" s="39"/>
      <c r="Z113" s="40"/>
      <c r="AA113" s="39"/>
      <c r="AB113" s="40"/>
      <c r="AC113" s="39"/>
      <c r="AD113" s="40"/>
      <c r="AE113" s="40"/>
    </row>
    <row r="114" spans="1:31" s="5" customFormat="1" ht="15" customHeight="1">
      <c r="A114" s="168" t="s">
        <v>14</v>
      </c>
      <c r="B114" s="178"/>
      <c r="C114" s="28">
        <f t="shared" si="6"/>
        <v>93662</v>
      </c>
      <c r="D114" s="3">
        <f>SUM(D115:D124)</f>
        <v>0</v>
      </c>
      <c r="E114" s="3">
        <f>SUM(E115:E124)</f>
        <v>93662</v>
      </c>
      <c r="F114" s="3">
        <f>SUM(F115:F124)</f>
        <v>0</v>
      </c>
      <c r="G114" s="3">
        <f>SUM(G115:G124)</f>
        <v>0</v>
      </c>
      <c r="H114" s="3">
        <f>SUM(H115:H124)</f>
        <v>0</v>
      </c>
      <c r="I114" s="4"/>
      <c r="J114" s="66"/>
      <c r="K114" s="58"/>
      <c r="L114" s="58"/>
      <c r="M114" s="58"/>
      <c r="N114" s="55"/>
      <c r="O114" s="55"/>
      <c r="P114" s="40"/>
      <c r="Q114" s="39"/>
      <c r="R114" s="40"/>
      <c r="S114" s="39"/>
      <c r="T114" s="40"/>
      <c r="U114" s="42"/>
      <c r="V114" s="40"/>
      <c r="W114" s="39"/>
      <c r="X114" s="40"/>
      <c r="Y114" s="39"/>
      <c r="Z114" s="40"/>
      <c r="AA114" s="39"/>
      <c r="AB114" s="40"/>
      <c r="AC114" s="39"/>
      <c r="AD114" s="40"/>
      <c r="AE114" s="40"/>
    </row>
    <row r="115" spans="1:31" s="5" customFormat="1" ht="24.75" customHeight="1">
      <c r="A115" s="90">
        <v>78</v>
      </c>
      <c r="B115" s="113" t="s">
        <v>43</v>
      </c>
      <c r="C115" s="95">
        <f t="shared" si="6"/>
        <v>6662</v>
      </c>
      <c r="D115" s="88">
        <v>0</v>
      </c>
      <c r="E115" s="88">
        <v>6662</v>
      </c>
      <c r="F115" s="88">
        <v>0</v>
      </c>
      <c r="G115" s="88">
        <v>0</v>
      </c>
      <c r="H115" s="88">
        <v>0</v>
      </c>
      <c r="I115" s="101">
        <v>1550</v>
      </c>
      <c r="J115" s="66"/>
      <c r="K115" s="58"/>
      <c r="L115" s="55"/>
      <c r="M115" s="67"/>
      <c r="N115" s="55"/>
      <c r="O115" s="55"/>
      <c r="P115" s="40"/>
      <c r="Q115" s="39"/>
      <c r="R115" s="40"/>
      <c r="S115" s="39"/>
      <c r="T115" s="40"/>
      <c r="U115" s="42"/>
      <c r="V115" s="40"/>
      <c r="W115" s="39"/>
      <c r="X115" s="40"/>
      <c r="Y115" s="39"/>
      <c r="Z115" s="40"/>
      <c r="AA115" s="39"/>
      <c r="AB115" s="40"/>
      <c r="AC115" s="39"/>
      <c r="AD115" s="40"/>
      <c r="AE115" s="40"/>
    </row>
    <row r="116" spans="1:31" s="5" customFormat="1" ht="24.75" customHeight="1">
      <c r="A116" s="90">
        <v>79</v>
      </c>
      <c r="B116" s="111" t="s">
        <v>38</v>
      </c>
      <c r="C116" s="91">
        <f t="shared" si="6"/>
        <v>5000</v>
      </c>
      <c r="D116" s="91">
        <v>0</v>
      </c>
      <c r="E116" s="88">
        <v>5000</v>
      </c>
      <c r="F116" s="88">
        <v>0</v>
      </c>
      <c r="G116" s="88">
        <v>0</v>
      </c>
      <c r="H116" s="91">
        <v>0</v>
      </c>
      <c r="I116" s="101">
        <v>1551</v>
      </c>
      <c r="J116" s="66"/>
      <c r="K116" s="58"/>
      <c r="L116" s="55"/>
      <c r="M116" s="67"/>
      <c r="N116" s="55"/>
      <c r="O116" s="55"/>
      <c r="P116" s="40"/>
      <c r="Q116" s="39"/>
      <c r="R116" s="40"/>
      <c r="S116" s="39"/>
      <c r="T116" s="40"/>
      <c r="U116" s="42"/>
      <c r="V116" s="40"/>
      <c r="W116" s="39"/>
      <c r="X116" s="40"/>
      <c r="Y116" s="39"/>
      <c r="Z116" s="40"/>
      <c r="AA116" s="39"/>
      <c r="AB116" s="40"/>
      <c r="AC116" s="39"/>
      <c r="AD116" s="40"/>
      <c r="AE116" s="40"/>
    </row>
    <row r="117" spans="1:31" s="5" customFormat="1" ht="24.75" customHeight="1">
      <c r="A117" s="133">
        <v>80</v>
      </c>
      <c r="B117" s="134" t="s">
        <v>108</v>
      </c>
      <c r="C117" s="14">
        <f t="shared" si="6"/>
        <v>12000</v>
      </c>
      <c r="D117" s="14">
        <v>0</v>
      </c>
      <c r="E117" s="2">
        <v>12000</v>
      </c>
      <c r="F117" s="2">
        <v>0</v>
      </c>
      <c r="G117" s="2">
        <v>0</v>
      </c>
      <c r="H117" s="14">
        <v>0</v>
      </c>
      <c r="I117" s="4">
        <v>1541</v>
      </c>
      <c r="J117" s="66"/>
      <c r="K117" s="58"/>
      <c r="L117" s="55"/>
      <c r="M117" s="67"/>
      <c r="N117" s="55"/>
      <c r="O117" s="55"/>
      <c r="P117" s="40"/>
      <c r="Q117" s="39"/>
      <c r="R117" s="40"/>
      <c r="S117" s="39"/>
      <c r="T117" s="40"/>
      <c r="U117" s="42"/>
      <c r="V117" s="40"/>
      <c r="W117" s="39"/>
      <c r="X117" s="40"/>
      <c r="Y117" s="39"/>
      <c r="Z117" s="40"/>
      <c r="AA117" s="39"/>
      <c r="AB117" s="40"/>
      <c r="AC117" s="39"/>
      <c r="AD117" s="40"/>
      <c r="AE117" s="40"/>
    </row>
    <row r="118" spans="1:31" s="5" customFormat="1" ht="24.75" customHeight="1">
      <c r="A118" s="133">
        <v>81</v>
      </c>
      <c r="B118" s="134" t="s">
        <v>99</v>
      </c>
      <c r="C118" s="14">
        <f t="shared" si="6"/>
        <v>23000</v>
      </c>
      <c r="D118" s="14">
        <v>0</v>
      </c>
      <c r="E118" s="2">
        <v>23000</v>
      </c>
      <c r="F118" s="2">
        <v>0</v>
      </c>
      <c r="G118" s="2">
        <v>0</v>
      </c>
      <c r="H118" s="14">
        <v>0</v>
      </c>
      <c r="I118" s="4">
        <v>1530</v>
      </c>
      <c r="J118" s="66"/>
      <c r="K118" s="58"/>
      <c r="L118" s="55"/>
      <c r="M118" s="67"/>
      <c r="N118" s="55"/>
      <c r="O118" s="55"/>
      <c r="P118" s="40"/>
      <c r="Q118" s="39"/>
      <c r="R118" s="40"/>
      <c r="S118" s="39"/>
      <c r="T118" s="40"/>
      <c r="U118" s="42"/>
      <c r="V118" s="40"/>
      <c r="W118" s="39"/>
      <c r="X118" s="40"/>
      <c r="Y118" s="39"/>
      <c r="Z118" s="40"/>
      <c r="AA118" s="39"/>
      <c r="AB118" s="40"/>
      <c r="AC118" s="39"/>
      <c r="AD118" s="40"/>
      <c r="AE118" s="40"/>
    </row>
    <row r="119" spans="1:31" s="5" customFormat="1" ht="16.5" customHeight="1">
      <c r="A119" s="133">
        <v>82</v>
      </c>
      <c r="B119" s="134" t="s">
        <v>117</v>
      </c>
      <c r="C119" s="14">
        <f t="shared" si="6"/>
        <v>2000</v>
      </c>
      <c r="D119" s="14">
        <v>0</v>
      </c>
      <c r="E119" s="2">
        <v>2000</v>
      </c>
      <c r="F119" s="2">
        <v>0</v>
      </c>
      <c r="G119" s="2">
        <v>0</v>
      </c>
      <c r="H119" s="14">
        <v>0</v>
      </c>
      <c r="I119" s="4">
        <v>1561</v>
      </c>
      <c r="J119" s="66"/>
      <c r="K119" s="58"/>
      <c r="L119" s="55"/>
      <c r="M119" s="67"/>
      <c r="N119" s="55"/>
      <c r="O119" s="55"/>
      <c r="P119" s="40"/>
      <c r="Q119" s="39"/>
      <c r="R119" s="40"/>
      <c r="S119" s="39"/>
      <c r="T119" s="40"/>
      <c r="U119" s="42"/>
      <c r="V119" s="40"/>
      <c r="W119" s="39"/>
      <c r="X119" s="40"/>
      <c r="Y119" s="39"/>
      <c r="Z119" s="40"/>
      <c r="AA119" s="39"/>
      <c r="AB119" s="40"/>
      <c r="AC119" s="39"/>
      <c r="AD119" s="40"/>
      <c r="AE119" s="40"/>
    </row>
    <row r="120" spans="1:31" s="5" customFormat="1" ht="16.5" customHeight="1">
      <c r="A120" s="133">
        <v>83</v>
      </c>
      <c r="B120" s="134" t="s">
        <v>101</v>
      </c>
      <c r="C120" s="14">
        <f t="shared" si="6"/>
        <v>2000</v>
      </c>
      <c r="D120" s="14">
        <v>0</v>
      </c>
      <c r="E120" s="2">
        <v>2000</v>
      </c>
      <c r="F120" s="2">
        <v>0</v>
      </c>
      <c r="G120" s="2">
        <v>0</v>
      </c>
      <c r="H120" s="14">
        <v>0</v>
      </c>
      <c r="I120" s="4">
        <v>1561</v>
      </c>
      <c r="J120" s="66"/>
      <c r="K120" s="58"/>
      <c r="L120" s="55"/>
      <c r="M120" s="67"/>
      <c r="N120" s="55"/>
      <c r="O120" s="55"/>
      <c r="P120" s="40"/>
      <c r="Q120" s="39"/>
      <c r="R120" s="40"/>
      <c r="S120" s="39"/>
      <c r="T120" s="40"/>
      <c r="U120" s="42"/>
      <c r="V120" s="40"/>
      <c r="W120" s="39"/>
      <c r="X120" s="40"/>
      <c r="Y120" s="39"/>
      <c r="Z120" s="40"/>
      <c r="AA120" s="39"/>
      <c r="AB120" s="40"/>
      <c r="AC120" s="39"/>
      <c r="AD120" s="40"/>
      <c r="AE120" s="40"/>
    </row>
    <row r="121" spans="1:31" s="5" customFormat="1" ht="16.5" customHeight="1">
      <c r="A121" s="133">
        <v>84</v>
      </c>
      <c r="B121" s="134" t="s">
        <v>102</v>
      </c>
      <c r="C121" s="14">
        <f t="shared" si="6"/>
        <v>8000</v>
      </c>
      <c r="D121" s="14">
        <v>0</v>
      </c>
      <c r="E121" s="2">
        <v>8000</v>
      </c>
      <c r="F121" s="2">
        <v>0</v>
      </c>
      <c r="G121" s="2">
        <v>0</v>
      </c>
      <c r="H121" s="14">
        <v>0</v>
      </c>
      <c r="I121" s="4">
        <v>1550</v>
      </c>
      <c r="J121" s="66"/>
      <c r="K121" s="58"/>
      <c r="L121" s="55"/>
      <c r="M121" s="67"/>
      <c r="N121" s="55"/>
      <c r="O121" s="55"/>
      <c r="P121" s="40"/>
      <c r="Q121" s="39"/>
      <c r="R121" s="40"/>
      <c r="S121" s="39"/>
      <c r="T121" s="40"/>
      <c r="U121" s="42"/>
      <c r="V121" s="40"/>
      <c r="W121" s="39"/>
      <c r="X121" s="40"/>
      <c r="Y121" s="39"/>
      <c r="Z121" s="40"/>
      <c r="AA121" s="39"/>
      <c r="AB121" s="40"/>
      <c r="AC121" s="39"/>
      <c r="AD121" s="40"/>
      <c r="AE121" s="40"/>
    </row>
    <row r="122" spans="1:31" s="5" customFormat="1" ht="16.5" customHeight="1">
      <c r="A122" s="133">
        <v>85</v>
      </c>
      <c r="B122" s="134" t="s">
        <v>116</v>
      </c>
      <c r="C122" s="14">
        <f t="shared" si="6"/>
        <v>5000</v>
      </c>
      <c r="D122" s="14">
        <v>0</v>
      </c>
      <c r="E122" s="2">
        <v>5000</v>
      </c>
      <c r="F122" s="2">
        <v>0</v>
      </c>
      <c r="G122" s="2">
        <v>0</v>
      </c>
      <c r="H122" s="14">
        <v>0</v>
      </c>
      <c r="I122" s="4">
        <v>1551</v>
      </c>
      <c r="J122" s="66"/>
      <c r="K122" s="58"/>
      <c r="L122" s="55"/>
      <c r="M122" s="67"/>
      <c r="N122" s="55"/>
      <c r="O122" s="55"/>
      <c r="P122" s="40"/>
      <c r="Q122" s="39"/>
      <c r="R122" s="40"/>
      <c r="S122" s="39"/>
      <c r="T122" s="40"/>
      <c r="U122" s="42"/>
      <c r="V122" s="40"/>
      <c r="W122" s="39"/>
      <c r="X122" s="40"/>
      <c r="Y122" s="39"/>
      <c r="Z122" s="40"/>
      <c r="AA122" s="39"/>
      <c r="AB122" s="40"/>
      <c r="AC122" s="39"/>
      <c r="AD122" s="40"/>
      <c r="AE122" s="40"/>
    </row>
    <row r="123" spans="1:31" s="5" customFormat="1" ht="16.5" customHeight="1">
      <c r="A123" s="133">
        <v>86</v>
      </c>
      <c r="B123" s="134" t="s">
        <v>113</v>
      </c>
      <c r="C123" s="14">
        <f t="shared" si="6"/>
        <v>10000</v>
      </c>
      <c r="D123" s="14">
        <v>0</v>
      </c>
      <c r="E123" s="2">
        <v>10000</v>
      </c>
      <c r="F123" s="2">
        <v>0</v>
      </c>
      <c r="G123" s="2">
        <v>0</v>
      </c>
      <c r="H123" s="14">
        <v>0</v>
      </c>
      <c r="I123" s="4">
        <v>1551</v>
      </c>
      <c r="J123" s="66"/>
      <c r="K123" s="58"/>
      <c r="L123" s="55"/>
      <c r="M123" s="67"/>
      <c r="N123" s="55"/>
      <c r="O123" s="55"/>
      <c r="P123" s="40"/>
      <c r="Q123" s="39"/>
      <c r="R123" s="40"/>
      <c r="S123" s="39"/>
      <c r="T123" s="40"/>
      <c r="U123" s="42"/>
      <c r="V123" s="40"/>
      <c r="W123" s="39"/>
      <c r="X123" s="40"/>
      <c r="Y123" s="39"/>
      <c r="Z123" s="40"/>
      <c r="AA123" s="39"/>
      <c r="AB123" s="40"/>
      <c r="AC123" s="39"/>
      <c r="AD123" s="40"/>
      <c r="AE123" s="40"/>
    </row>
    <row r="124" spans="1:31" s="5" customFormat="1" ht="16.5" customHeight="1">
      <c r="A124" s="133">
        <v>87</v>
      </c>
      <c r="B124" s="134" t="s">
        <v>114</v>
      </c>
      <c r="C124" s="14">
        <f t="shared" si="6"/>
        <v>20000</v>
      </c>
      <c r="D124" s="14">
        <v>0</v>
      </c>
      <c r="E124" s="2">
        <v>20000</v>
      </c>
      <c r="F124" s="2">
        <v>0</v>
      </c>
      <c r="G124" s="2">
        <v>0</v>
      </c>
      <c r="H124" s="14">
        <v>0</v>
      </c>
      <c r="I124" s="4">
        <v>1551</v>
      </c>
      <c r="J124" s="66"/>
      <c r="K124" s="58"/>
      <c r="L124" s="55"/>
      <c r="M124" s="67"/>
      <c r="N124" s="55"/>
      <c r="O124" s="55"/>
      <c r="P124" s="40"/>
      <c r="Q124" s="39"/>
      <c r="R124" s="40"/>
      <c r="S124" s="39"/>
      <c r="T124" s="40"/>
      <c r="U124" s="42"/>
      <c r="V124" s="40"/>
      <c r="W124" s="39"/>
      <c r="X124" s="40"/>
      <c r="Y124" s="39"/>
      <c r="Z124" s="40"/>
      <c r="AA124" s="39"/>
      <c r="AB124" s="40"/>
      <c r="AC124" s="39"/>
      <c r="AD124" s="40"/>
      <c r="AE124" s="40"/>
    </row>
    <row r="125" spans="1:31" s="5" customFormat="1" ht="15" customHeight="1">
      <c r="A125" s="168" t="s">
        <v>7</v>
      </c>
      <c r="B125" s="184"/>
      <c r="C125" s="28">
        <f t="shared" si="6"/>
        <v>236000</v>
      </c>
      <c r="D125" s="3">
        <f>SUM(D126:D128)</f>
        <v>0</v>
      </c>
      <c r="E125" s="3">
        <f>SUM(E126:E128)</f>
        <v>236000</v>
      </c>
      <c r="F125" s="3">
        <f>SUM(F126:F128)</f>
        <v>0</v>
      </c>
      <c r="G125" s="3">
        <f>SUM(G126:G128)</f>
        <v>0</v>
      </c>
      <c r="H125" s="3">
        <f>SUM(H126:H128)</f>
        <v>0</v>
      </c>
      <c r="I125" s="4"/>
      <c r="J125" s="66"/>
      <c r="K125" s="58"/>
      <c r="L125" s="58"/>
      <c r="M125" s="58"/>
      <c r="N125" s="55"/>
      <c r="O125" s="55"/>
      <c r="P125" s="45"/>
      <c r="Q125" s="39"/>
      <c r="R125" s="45"/>
      <c r="S125" s="39"/>
      <c r="T125" s="45"/>
      <c r="U125" s="42"/>
      <c r="V125" s="45"/>
      <c r="W125" s="39"/>
      <c r="X125" s="45"/>
      <c r="Y125" s="39"/>
      <c r="Z125" s="45"/>
      <c r="AA125" s="39"/>
      <c r="AB125" s="45"/>
      <c r="AC125" s="39"/>
      <c r="AD125" s="45"/>
      <c r="AE125" s="45"/>
    </row>
    <row r="126" spans="1:32" s="75" customFormat="1" ht="15" customHeight="1">
      <c r="A126" s="117">
        <v>88</v>
      </c>
      <c r="B126" s="118" t="s">
        <v>41</v>
      </c>
      <c r="C126" s="95">
        <f t="shared" si="6"/>
        <v>78000</v>
      </c>
      <c r="D126" s="88">
        <v>0</v>
      </c>
      <c r="E126" s="88">
        <v>78000</v>
      </c>
      <c r="F126" s="88">
        <v>0</v>
      </c>
      <c r="G126" s="88">
        <v>0</v>
      </c>
      <c r="H126" s="88">
        <v>0</v>
      </c>
      <c r="I126" s="101">
        <v>1530</v>
      </c>
      <c r="J126" s="66"/>
      <c r="K126" s="67"/>
      <c r="L126" s="55"/>
      <c r="M126" s="67"/>
      <c r="N126" s="55"/>
      <c r="O126" s="55"/>
      <c r="P126" s="45"/>
      <c r="Q126" s="39"/>
      <c r="R126" s="45"/>
      <c r="S126" s="39"/>
      <c r="T126" s="45"/>
      <c r="U126" s="56"/>
      <c r="V126" s="45"/>
      <c r="W126" s="39"/>
      <c r="X126" s="45"/>
      <c r="Y126" s="39"/>
      <c r="Z126" s="45"/>
      <c r="AA126" s="39"/>
      <c r="AB126" s="45"/>
      <c r="AC126" s="39"/>
      <c r="AD126" s="45"/>
      <c r="AE126" s="45"/>
      <c r="AF126" s="5"/>
    </row>
    <row r="127" spans="1:32" s="75" customFormat="1" ht="15" customHeight="1">
      <c r="A127" s="117">
        <v>89</v>
      </c>
      <c r="B127" s="118" t="s">
        <v>42</v>
      </c>
      <c r="C127" s="95">
        <f t="shared" si="6"/>
        <v>78000</v>
      </c>
      <c r="D127" s="88">
        <v>0</v>
      </c>
      <c r="E127" s="88">
        <v>78000</v>
      </c>
      <c r="F127" s="88">
        <v>0</v>
      </c>
      <c r="G127" s="88">
        <v>0</v>
      </c>
      <c r="H127" s="88">
        <v>0</v>
      </c>
      <c r="I127" s="101">
        <v>1550</v>
      </c>
      <c r="J127" s="66"/>
      <c r="K127" s="67"/>
      <c r="L127" s="55"/>
      <c r="M127" s="67"/>
      <c r="N127" s="55"/>
      <c r="O127" s="55"/>
      <c r="P127" s="45"/>
      <c r="Q127" s="39"/>
      <c r="R127" s="45"/>
      <c r="S127" s="39"/>
      <c r="T127" s="45"/>
      <c r="U127" s="56"/>
      <c r="V127" s="45"/>
      <c r="W127" s="39"/>
      <c r="X127" s="45"/>
      <c r="Y127" s="39"/>
      <c r="Z127" s="45"/>
      <c r="AA127" s="39"/>
      <c r="AB127" s="45"/>
      <c r="AC127" s="39"/>
      <c r="AD127" s="45"/>
      <c r="AE127" s="45"/>
      <c r="AF127" s="5"/>
    </row>
    <row r="128" spans="1:32" s="75" customFormat="1" ht="15" customHeight="1">
      <c r="A128" s="132">
        <v>90</v>
      </c>
      <c r="B128" s="131" t="s">
        <v>109</v>
      </c>
      <c r="C128" s="24">
        <f t="shared" si="6"/>
        <v>80000</v>
      </c>
      <c r="D128" s="2">
        <v>0</v>
      </c>
      <c r="E128" s="2">
        <v>80000</v>
      </c>
      <c r="F128" s="2">
        <v>0</v>
      </c>
      <c r="G128" s="2">
        <v>0</v>
      </c>
      <c r="H128" s="2">
        <v>0</v>
      </c>
      <c r="I128" s="4">
        <v>1541</v>
      </c>
      <c r="J128" s="66"/>
      <c r="K128" s="67"/>
      <c r="L128" s="55"/>
      <c r="M128" s="67"/>
      <c r="N128" s="55"/>
      <c r="O128" s="55"/>
      <c r="P128" s="45"/>
      <c r="Q128" s="39"/>
      <c r="R128" s="45"/>
      <c r="S128" s="39"/>
      <c r="T128" s="45"/>
      <c r="U128" s="56"/>
      <c r="V128" s="45"/>
      <c r="W128" s="39"/>
      <c r="X128" s="45"/>
      <c r="Y128" s="39"/>
      <c r="Z128" s="45"/>
      <c r="AA128" s="39"/>
      <c r="AB128" s="45"/>
      <c r="AC128" s="39"/>
      <c r="AD128" s="45"/>
      <c r="AE128" s="45"/>
      <c r="AF128" s="5"/>
    </row>
    <row r="129" spans="1:31" s="5" customFormat="1" ht="15" customHeight="1">
      <c r="A129" s="181" t="s">
        <v>16</v>
      </c>
      <c r="B129" s="183"/>
      <c r="C129" s="28">
        <f t="shared" si="6"/>
        <v>65000</v>
      </c>
      <c r="D129" s="3">
        <f>SUM(D130:D133)</f>
        <v>0</v>
      </c>
      <c r="E129" s="3">
        <f>SUM(E130:E133)</f>
        <v>65000</v>
      </c>
      <c r="F129" s="3">
        <f>SUM(F130:F133)</f>
        <v>0</v>
      </c>
      <c r="G129" s="3">
        <f>SUM(G130:G133)</f>
        <v>0</v>
      </c>
      <c r="H129" s="3">
        <f>SUM(H130:H133)</f>
        <v>0</v>
      </c>
      <c r="I129" s="4"/>
      <c r="J129" s="66"/>
      <c r="K129" s="58"/>
      <c r="L129" s="58"/>
      <c r="M129" s="58"/>
      <c r="N129" s="55"/>
      <c r="O129" s="55"/>
      <c r="P129" s="45"/>
      <c r="Q129" s="39"/>
      <c r="R129" s="45"/>
      <c r="S129" s="39"/>
      <c r="T129" s="45"/>
      <c r="U129" s="56"/>
      <c r="V129" s="45"/>
      <c r="W129" s="39"/>
      <c r="X129" s="45"/>
      <c r="Y129" s="39"/>
      <c r="Z129" s="45"/>
      <c r="AA129" s="39"/>
      <c r="AB129" s="45"/>
      <c r="AC129" s="39"/>
      <c r="AD129" s="45"/>
      <c r="AE129" s="45"/>
    </row>
    <row r="130" spans="1:31" s="5" customFormat="1" ht="15" customHeight="1">
      <c r="A130" s="115">
        <v>91</v>
      </c>
      <c r="B130" s="114" t="s">
        <v>61</v>
      </c>
      <c r="C130" s="95">
        <f t="shared" si="6"/>
        <v>4000</v>
      </c>
      <c r="D130" s="88">
        <v>0</v>
      </c>
      <c r="E130" s="88">
        <v>4000</v>
      </c>
      <c r="F130" s="88">
        <v>0</v>
      </c>
      <c r="G130" s="88">
        <v>0</v>
      </c>
      <c r="H130" s="88">
        <v>0</v>
      </c>
      <c r="I130" s="101">
        <v>1548</v>
      </c>
      <c r="J130" s="79"/>
      <c r="K130" s="67"/>
      <c r="L130" s="55"/>
      <c r="M130" s="67"/>
      <c r="N130" s="55"/>
      <c r="O130" s="55"/>
      <c r="P130" s="45"/>
      <c r="Q130" s="39"/>
      <c r="R130" s="45"/>
      <c r="S130" s="39"/>
      <c r="T130" s="45"/>
      <c r="U130" s="42"/>
      <c r="V130" s="45"/>
      <c r="W130" s="39"/>
      <c r="X130" s="45"/>
      <c r="Y130" s="39"/>
      <c r="Z130" s="45"/>
      <c r="AA130" s="39"/>
      <c r="AB130" s="45"/>
      <c r="AC130" s="39"/>
      <c r="AD130" s="45"/>
      <c r="AE130" s="45"/>
    </row>
    <row r="131" spans="1:29" s="5" customFormat="1" ht="15" customHeight="1">
      <c r="A131" s="116">
        <v>92</v>
      </c>
      <c r="B131" s="114" t="s">
        <v>54</v>
      </c>
      <c r="C131" s="95">
        <f t="shared" si="6"/>
        <v>26000</v>
      </c>
      <c r="D131" s="96">
        <v>0</v>
      </c>
      <c r="E131" s="88">
        <v>26000</v>
      </c>
      <c r="F131" s="88">
        <v>0</v>
      </c>
      <c r="G131" s="88">
        <v>0</v>
      </c>
      <c r="H131" s="96">
        <v>0</v>
      </c>
      <c r="I131" s="101">
        <v>1551</v>
      </c>
      <c r="J131" s="66"/>
      <c r="K131" s="60"/>
      <c r="L131" s="55"/>
      <c r="M131" s="67"/>
      <c r="N131" s="55"/>
      <c r="O131" s="55"/>
      <c r="Q131" s="39"/>
      <c r="S131" s="39"/>
      <c r="U131" s="42"/>
      <c r="W131" s="39"/>
      <c r="Y131" s="39"/>
      <c r="AA131" s="39"/>
      <c r="AC131" s="39"/>
    </row>
    <row r="132" spans="1:29" s="5" customFormat="1" ht="15" customHeight="1">
      <c r="A132" s="129">
        <v>93</v>
      </c>
      <c r="B132" s="130" t="s">
        <v>110</v>
      </c>
      <c r="C132" s="24">
        <f>SUM(D132:H132)</f>
        <v>10000</v>
      </c>
      <c r="D132" s="13">
        <v>0</v>
      </c>
      <c r="E132" s="2">
        <v>10000</v>
      </c>
      <c r="F132" s="2">
        <v>0</v>
      </c>
      <c r="G132" s="2">
        <v>0</v>
      </c>
      <c r="H132" s="13"/>
      <c r="I132" s="4">
        <v>1541</v>
      </c>
      <c r="J132" s="66"/>
      <c r="K132" s="60"/>
      <c r="L132" s="55"/>
      <c r="M132" s="67"/>
      <c r="N132" s="55"/>
      <c r="O132" s="55"/>
      <c r="Q132" s="39"/>
      <c r="S132" s="39"/>
      <c r="U132" s="42"/>
      <c r="W132" s="39"/>
      <c r="Y132" s="39"/>
      <c r="AA132" s="39"/>
      <c r="AC132" s="39"/>
    </row>
    <row r="133" spans="1:29" s="5" customFormat="1" ht="25.5" customHeight="1">
      <c r="A133" s="129">
        <v>94</v>
      </c>
      <c r="B133" s="135" t="s">
        <v>111</v>
      </c>
      <c r="C133" s="24">
        <f>SUM(D133:H133)</f>
        <v>25000</v>
      </c>
      <c r="D133" s="13">
        <v>0</v>
      </c>
      <c r="E133" s="2">
        <v>25000</v>
      </c>
      <c r="F133" s="2">
        <v>0</v>
      </c>
      <c r="G133" s="2">
        <v>0</v>
      </c>
      <c r="H133" s="13">
        <v>0</v>
      </c>
      <c r="I133" s="4">
        <v>1541</v>
      </c>
      <c r="J133" s="66"/>
      <c r="K133" s="60"/>
      <c r="L133" s="55"/>
      <c r="M133" s="67"/>
      <c r="N133" s="55"/>
      <c r="O133" s="55"/>
      <c r="Q133" s="39"/>
      <c r="S133" s="39"/>
      <c r="U133" s="42"/>
      <c r="W133" s="39"/>
      <c r="Y133" s="39"/>
      <c r="AA133" s="39"/>
      <c r="AC133" s="39"/>
    </row>
    <row r="134" spans="1:31" s="5" customFormat="1" ht="22.5" customHeight="1">
      <c r="A134" s="197" t="s">
        <v>3</v>
      </c>
      <c r="B134" s="198"/>
      <c r="C134" s="10">
        <f t="shared" si="6"/>
        <v>178171</v>
      </c>
      <c r="D134" s="10">
        <f aca="true" t="shared" si="7" ref="D134:G135">SUM(D135)</f>
        <v>0</v>
      </c>
      <c r="E134" s="10">
        <f t="shared" si="7"/>
        <v>0</v>
      </c>
      <c r="F134" s="10">
        <f t="shared" si="7"/>
        <v>31885</v>
      </c>
      <c r="G134" s="10">
        <f t="shared" si="7"/>
        <v>0</v>
      </c>
      <c r="H134" s="10">
        <f>SUM(H135)</f>
        <v>146286</v>
      </c>
      <c r="I134" s="4"/>
      <c r="J134" s="66"/>
      <c r="K134" s="65"/>
      <c r="L134" s="65"/>
      <c r="M134" s="65"/>
      <c r="N134" s="55"/>
      <c r="O134" s="55"/>
      <c r="P134" s="40"/>
      <c r="Q134" s="39"/>
      <c r="R134" s="40"/>
      <c r="S134" s="39"/>
      <c r="T134" s="40"/>
      <c r="U134" s="42"/>
      <c r="V134" s="40"/>
      <c r="W134" s="39"/>
      <c r="X134" s="40"/>
      <c r="Y134" s="39"/>
      <c r="Z134" s="40"/>
      <c r="AA134" s="39"/>
      <c r="AB134" s="40"/>
      <c r="AC134" s="39"/>
      <c r="AD134" s="40"/>
      <c r="AE134" s="40"/>
    </row>
    <row r="135" spans="1:31" s="5" customFormat="1" ht="15" customHeight="1">
      <c r="A135" s="190" t="s">
        <v>18</v>
      </c>
      <c r="B135" s="191"/>
      <c r="C135" s="28">
        <f t="shared" si="6"/>
        <v>178171</v>
      </c>
      <c r="D135" s="11">
        <f t="shared" si="7"/>
        <v>0</v>
      </c>
      <c r="E135" s="11">
        <f t="shared" si="7"/>
        <v>0</v>
      </c>
      <c r="F135" s="11">
        <f t="shared" si="7"/>
        <v>31885</v>
      </c>
      <c r="G135" s="11">
        <f t="shared" si="7"/>
        <v>0</v>
      </c>
      <c r="H135" s="11">
        <f>SUM(H136)</f>
        <v>146286</v>
      </c>
      <c r="I135" s="4"/>
      <c r="J135" s="66"/>
      <c r="K135" s="64"/>
      <c r="L135" s="64"/>
      <c r="M135" s="64"/>
      <c r="N135" s="55"/>
      <c r="O135" s="55"/>
      <c r="P135" s="46"/>
      <c r="Q135" s="39"/>
      <c r="R135" s="46"/>
      <c r="S135" s="39"/>
      <c r="T135" s="46"/>
      <c r="U135" s="42"/>
      <c r="V135" s="46"/>
      <c r="W135" s="39"/>
      <c r="X135" s="46"/>
      <c r="Y135" s="39"/>
      <c r="Z135" s="46"/>
      <c r="AA135" s="39"/>
      <c r="AB135" s="46"/>
      <c r="AC135" s="39"/>
      <c r="AD135" s="46"/>
      <c r="AE135" s="46"/>
    </row>
    <row r="136" spans="1:31" s="5" customFormat="1" ht="15" customHeight="1">
      <c r="A136" s="149"/>
      <c r="B136" s="150" t="s">
        <v>21</v>
      </c>
      <c r="C136" s="87">
        <f t="shared" si="6"/>
        <v>178171</v>
      </c>
      <c r="D136" s="11">
        <f>SUM(D137:D138)</f>
        <v>0</v>
      </c>
      <c r="E136" s="11">
        <f>SUM(E137:E138)</f>
        <v>0</v>
      </c>
      <c r="F136" s="11">
        <f>SUM(F137:F138)</f>
        <v>31885</v>
      </c>
      <c r="G136" s="11">
        <f>SUM(G137:G138)</f>
        <v>0</v>
      </c>
      <c r="H136" s="11">
        <f>SUM(H137:H138)</f>
        <v>146286</v>
      </c>
      <c r="I136" s="4"/>
      <c r="J136" s="66"/>
      <c r="K136" s="62"/>
      <c r="L136" s="62"/>
      <c r="M136" s="62"/>
      <c r="N136" s="55"/>
      <c r="O136" s="55"/>
      <c r="P136" s="46"/>
      <c r="Q136" s="39"/>
      <c r="R136" s="46"/>
      <c r="S136" s="39"/>
      <c r="T136" s="46"/>
      <c r="U136" s="42"/>
      <c r="V136" s="46"/>
      <c r="W136" s="39"/>
      <c r="X136" s="46"/>
      <c r="Y136" s="39"/>
      <c r="Z136" s="46"/>
      <c r="AA136" s="39"/>
      <c r="AB136" s="46"/>
      <c r="AC136" s="39"/>
      <c r="AD136" s="46"/>
      <c r="AE136" s="46"/>
    </row>
    <row r="137" spans="1:29" s="5" customFormat="1" ht="26.25" customHeight="1">
      <c r="A137" s="90">
        <v>95</v>
      </c>
      <c r="B137" s="105" t="s">
        <v>19</v>
      </c>
      <c r="C137" s="95">
        <f t="shared" si="6"/>
        <v>31405</v>
      </c>
      <c r="D137" s="96">
        <v>0</v>
      </c>
      <c r="E137" s="96">
        <v>0</v>
      </c>
      <c r="F137" s="96">
        <v>31405</v>
      </c>
      <c r="G137" s="96">
        <v>0</v>
      </c>
      <c r="H137" s="96">
        <v>0</v>
      </c>
      <c r="I137" s="91">
        <v>2627</v>
      </c>
      <c r="J137" s="66"/>
      <c r="K137" s="63"/>
      <c r="L137" s="55"/>
      <c r="M137" s="55"/>
      <c r="N137" s="55"/>
      <c r="O137" s="55"/>
      <c r="Q137" s="39"/>
      <c r="S137" s="39"/>
      <c r="U137" s="42"/>
      <c r="W137" s="39"/>
      <c r="Y137" s="39"/>
      <c r="AA137" s="39"/>
      <c r="AC137" s="39"/>
    </row>
    <row r="138" spans="1:29" s="5" customFormat="1" ht="26.25" customHeight="1">
      <c r="A138" s="95">
        <v>96</v>
      </c>
      <c r="B138" s="100" t="s">
        <v>28</v>
      </c>
      <c r="C138" s="95">
        <f t="shared" si="6"/>
        <v>146766</v>
      </c>
      <c r="D138" s="119">
        <v>0</v>
      </c>
      <c r="E138" s="119">
        <v>0</v>
      </c>
      <c r="F138" s="96">
        <v>480</v>
      </c>
      <c r="G138" s="120">
        <v>0</v>
      </c>
      <c r="H138" s="96">
        <v>146286</v>
      </c>
      <c r="I138" s="101">
        <v>2619</v>
      </c>
      <c r="J138" s="66"/>
      <c r="K138" s="60"/>
      <c r="L138" s="55"/>
      <c r="M138" s="55"/>
      <c r="N138" s="55"/>
      <c r="O138" s="55"/>
      <c r="Q138" s="39"/>
      <c r="S138" s="39"/>
      <c r="U138" s="42"/>
      <c r="W138" s="39"/>
      <c r="Y138" s="39"/>
      <c r="AA138" s="39"/>
      <c r="AC138" s="39"/>
    </row>
    <row r="139" spans="1:31" s="5" customFormat="1" ht="15">
      <c r="A139" s="172" t="s">
        <v>8</v>
      </c>
      <c r="B139" s="173"/>
      <c r="C139" s="87">
        <f t="shared" si="6"/>
        <v>1500</v>
      </c>
      <c r="D139" s="10">
        <f>SUM(D142+D143)</f>
        <v>0</v>
      </c>
      <c r="E139" s="10">
        <f>SUM(E142+E143)</f>
        <v>0</v>
      </c>
      <c r="F139" s="10">
        <f>SUM(F142+F143)</f>
        <v>1500</v>
      </c>
      <c r="G139" s="10">
        <f>SUM(G142+G143)</f>
        <v>0</v>
      </c>
      <c r="H139" s="10">
        <f>SUM(H142+H143)</f>
        <v>0</v>
      </c>
      <c r="I139" s="3"/>
      <c r="J139" s="66"/>
      <c r="K139" s="65"/>
      <c r="L139" s="65"/>
      <c r="M139" s="65"/>
      <c r="N139" s="55"/>
      <c r="O139" s="55"/>
      <c r="P139" s="47"/>
      <c r="Q139" s="39"/>
      <c r="R139" s="47"/>
      <c r="S139" s="39"/>
      <c r="T139" s="47"/>
      <c r="U139" s="42"/>
      <c r="V139" s="47"/>
      <c r="W139" s="39"/>
      <c r="X139" s="47"/>
      <c r="Y139" s="39"/>
      <c r="Z139" s="47"/>
      <c r="AA139" s="39"/>
      <c r="AB139" s="47"/>
      <c r="AC139" s="39"/>
      <c r="AD139" s="47"/>
      <c r="AE139" s="47"/>
    </row>
    <row r="140" spans="1:31" s="5" customFormat="1" ht="15">
      <c r="A140" s="190" t="s">
        <v>18</v>
      </c>
      <c r="B140" s="191"/>
      <c r="C140" s="87">
        <f>SUM(D140:H140)</f>
        <v>1500</v>
      </c>
      <c r="D140" s="10">
        <f>SUM(D142+D144)</f>
        <v>0</v>
      </c>
      <c r="E140" s="10">
        <f>SUM(E142+E144)</f>
        <v>0</v>
      </c>
      <c r="F140" s="10">
        <f>SUM(F142+F144)</f>
        <v>1500</v>
      </c>
      <c r="G140" s="10">
        <f>SUM(G142+G144)</f>
        <v>0</v>
      </c>
      <c r="H140" s="10">
        <f>SUM(H142+H144)</f>
        <v>0</v>
      </c>
      <c r="I140" s="3"/>
      <c r="J140" s="66"/>
      <c r="K140" s="65"/>
      <c r="L140" s="65"/>
      <c r="M140" s="65"/>
      <c r="N140" s="55"/>
      <c r="O140" s="55"/>
      <c r="P140" s="47"/>
      <c r="Q140" s="39"/>
      <c r="R140" s="47"/>
      <c r="S140" s="39"/>
      <c r="T140" s="47"/>
      <c r="U140" s="42"/>
      <c r="V140" s="47"/>
      <c r="W140" s="39"/>
      <c r="X140" s="47"/>
      <c r="Y140" s="39"/>
      <c r="Z140" s="47"/>
      <c r="AA140" s="39"/>
      <c r="AB140" s="47"/>
      <c r="AC140" s="39"/>
      <c r="AD140" s="47"/>
      <c r="AE140" s="47"/>
    </row>
    <row r="141" spans="1:31" s="5" customFormat="1" ht="15">
      <c r="A141" s="25"/>
      <c r="B141" s="153" t="s">
        <v>20</v>
      </c>
      <c r="C141" s="87">
        <f t="shared" si="6"/>
        <v>500</v>
      </c>
      <c r="D141" s="11">
        <f>SUM(D142)</f>
        <v>0</v>
      </c>
      <c r="E141" s="11">
        <f>SUM(E142)</f>
        <v>0</v>
      </c>
      <c r="F141" s="11">
        <f>SUM(F142)</f>
        <v>500</v>
      </c>
      <c r="G141" s="11">
        <f>SUM(G142)</f>
        <v>0</v>
      </c>
      <c r="H141" s="11">
        <f>SUM(H142)</f>
        <v>0</v>
      </c>
      <c r="I141" s="23"/>
      <c r="J141" s="66"/>
      <c r="K141" s="62"/>
      <c r="L141" s="62"/>
      <c r="M141" s="62"/>
      <c r="N141" s="55"/>
      <c r="O141" s="55"/>
      <c r="P141" s="49"/>
      <c r="Q141" s="39"/>
      <c r="R141" s="49"/>
      <c r="S141" s="39"/>
      <c r="T141" s="49"/>
      <c r="U141" s="42"/>
      <c r="V141" s="49"/>
      <c r="W141" s="39"/>
      <c r="X141" s="49"/>
      <c r="Y141" s="39"/>
      <c r="Z141" s="49"/>
      <c r="AA141" s="39"/>
      <c r="AB141" s="49"/>
      <c r="AC141" s="39"/>
      <c r="AD141" s="49"/>
      <c r="AE141" s="49"/>
    </row>
    <row r="142" spans="1:29" s="5" customFormat="1" ht="15">
      <c r="A142" s="95">
        <v>97</v>
      </c>
      <c r="B142" s="112" t="s">
        <v>26</v>
      </c>
      <c r="C142" s="122">
        <f t="shared" si="6"/>
        <v>500</v>
      </c>
      <c r="D142" s="123">
        <v>0</v>
      </c>
      <c r="E142" s="123">
        <v>0</v>
      </c>
      <c r="F142" s="123">
        <v>500</v>
      </c>
      <c r="G142" s="124">
        <v>0</v>
      </c>
      <c r="H142" s="123">
        <v>0</v>
      </c>
      <c r="I142" s="96">
        <v>2701</v>
      </c>
      <c r="J142" s="66"/>
      <c r="K142" s="60"/>
      <c r="L142" s="55"/>
      <c r="M142" s="55"/>
      <c r="N142" s="55"/>
      <c r="O142" s="55"/>
      <c r="Q142" s="39"/>
      <c r="S142" s="39"/>
      <c r="U142" s="42"/>
      <c r="W142" s="39"/>
      <c r="Y142" s="39"/>
      <c r="AA142" s="39"/>
      <c r="AC142" s="39"/>
    </row>
    <row r="143" spans="1:29" s="5" customFormat="1" ht="15">
      <c r="A143" s="43" t="s">
        <v>30</v>
      </c>
      <c r="B143" s="44"/>
      <c r="C143" s="87">
        <f t="shared" si="6"/>
        <v>1000</v>
      </c>
      <c r="D143" s="11">
        <f>SUM(D144)</f>
        <v>0</v>
      </c>
      <c r="E143" s="11">
        <f>SUM(E144)</f>
        <v>0</v>
      </c>
      <c r="F143" s="11">
        <f>SUM(F144)</f>
        <v>1000</v>
      </c>
      <c r="G143" s="11">
        <f>SUM(G144)</f>
        <v>0</v>
      </c>
      <c r="H143" s="11">
        <f>SUM(H144)</f>
        <v>0</v>
      </c>
      <c r="I143" s="13"/>
      <c r="J143" s="66"/>
      <c r="K143" s="62"/>
      <c r="L143" s="62"/>
      <c r="M143" s="62"/>
      <c r="N143" s="55"/>
      <c r="O143" s="55"/>
      <c r="Q143" s="39"/>
      <c r="S143" s="39"/>
      <c r="U143" s="42"/>
      <c r="W143" s="39"/>
      <c r="Y143" s="39"/>
      <c r="AA143" s="39"/>
      <c r="AC143" s="39"/>
    </row>
    <row r="144" spans="1:29" s="5" customFormat="1" ht="23.25">
      <c r="A144" s="89">
        <v>98</v>
      </c>
      <c r="B144" s="121" t="s">
        <v>27</v>
      </c>
      <c r="C144" s="122">
        <f t="shared" si="6"/>
        <v>1000</v>
      </c>
      <c r="D144" s="123">
        <v>0</v>
      </c>
      <c r="E144" s="123">
        <v>0</v>
      </c>
      <c r="F144" s="123">
        <v>1000</v>
      </c>
      <c r="G144" s="123">
        <v>0</v>
      </c>
      <c r="H144" s="123">
        <v>0</v>
      </c>
      <c r="I144" s="96">
        <v>2745</v>
      </c>
      <c r="J144" s="66"/>
      <c r="K144" s="60"/>
      <c r="L144" s="55"/>
      <c r="M144" s="55"/>
      <c r="N144" s="55"/>
      <c r="O144" s="55"/>
      <c r="Q144" s="39"/>
      <c r="S144" s="39"/>
      <c r="U144" s="42"/>
      <c r="W144" s="39"/>
      <c r="Y144" s="39"/>
      <c r="AA144" s="39"/>
      <c r="AC144" s="39"/>
    </row>
    <row r="145" spans="1:31" s="5" customFormat="1" ht="15" customHeight="1">
      <c r="A145" s="192" t="s">
        <v>12</v>
      </c>
      <c r="B145" s="193"/>
      <c r="C145" s="87">
        <f t="shared" si="6"/>
        <v>0</v>
      </c>
      <c r="D145" s="10">
        <v>0</v>
      </c>
      <c r="E145" s="10">
        <v>0</v>
      </c>
      <c r="F145" s="10">
        <v>0</v>
      </c>
      <c r="G145" s="10">
        <v>0</v>
      </c>
      <c r="H145" s="10">
        <v>0</v>
      </c>
      <c r="I145" s="9"/>
      <c r="J145" s="66"/>
      <c r="K145" s="65"/>
      <c r="L145" s="65"/>
      <c r="M145" s="65"/>
      <c r="N145" s="65"/>
      <c r="O145" s="55"/>
      <c r="P145" s="47"/>
      <c r="Q145" s="39"/>
      <c r="R145" s="47"/>
      <c r="S145" s="39"/>
      <c r="T145" s="47"/>
      <c r="U145" s="42"/>
      <c r="V145" s="47"/>
      <c r="W145" s="39"/>
      <c r="X145" s="47"/>
      <c r="Y145" s="39"/>
      <c r="Z145" s="47"/>
      <c r="AA145" s="39"/>
      <c r="AB145" s="47"/>
      <c r="AC145" s="39"/>
      <c r="AD145" s="47"/>
      <c r="AE145" s="47"/>
    </row>
    <row r="146" spans="1:31" s="5" customFormat="1" ht="15" customHeight="1">
      <c r="A146" s="194" t="s">
        <v>17</v>
      </c>
      <c r="B146" s="195"/>
      <c r="C146" s="52">
        <f t="shared" si="6"/>
        <v>0</v>
      </c>
      <c r="D146" s="52">
        <v>0</v>
      </c>
      <c r="E146" s="52">
        <v>0</v>
      </c>
      <c r="F146" s="52">
        <v>0</v>
      </c>
      <c r="G146" s="52">
        <v>0</v>
      </c>
      <c r="H146" s="52">
        <v>0</v>
      </c>
      <c r="I146" s="51"/>
      <c r="J146" s="66"/>
      <c r="K146" s="69"/>
      <c r="L146" s="55"/>
      <c r="M146" s="55"/>
      <c r="N146" s="55"/>
      <c r="O146" s="55"/>
      <c r="P146" s="48"/>
      <c r="Q146" s="39"/>
      <c r="R146" s="48"/>
      <c r="S146" s="39"/>
      <c r="T146" s="48"/>
      <c r="U146" s="42"/>
      <c r="V146" s="48"/>
      <c r="W146" s="39"/>
      <c r="X146" s="48"/>
      <c r="Y146" s="39"/>
      <c r="Z146" s="48"/>
      <c r="AA146" s="39"/>
      <c r="AB146" s="48"/>
      <c r="AC146" s="39"/>
      <c r="AD146" s="48"/>
      <c r="AE146" s="48"/>
    </row>
    <row r="147" spans="1:31" s="5" customFormat="1" ht="22.5" customHeight="1">
      <c r="A147" s="181" t="s">
        <v>33</v>
      </c>
      <c r="B147" s="196"/>
      <c r="C147" s="28">
        <f t="shared" si="6"/>
        <v>0</v>
      </c>
      <c r="D147" s="52">
        <v>0</v>
      </c>
      <c r="E147" s="52">
        <v>0</v>
      </c>
      <c r="F147" s="52">
        <v>0</v>
      </c>
      <c r="G147" s="53">
        <v>0</v>
      </c>
      <c r="H147" s="52">
        <v>0</v>
      </c>
      <c r="I147" s="53"/>
      <c r="J147" s="66"/>
      <c r="K147" s="69"/>
      <c r="L147" s="70"/>
      <c r="M147" s="70"/>
      <c r="N147" s="55"/>
      <c r="O147" s="55"/>
      <c r="P147" s="48"/>
      <c r="Q147" s="39"/>
      <c r="R147" s="48"/>
      <c r="S147" s="39"/>
      <c r="T147" s="48"/>
      <c r="U147" s="42"/>
      <c r="V147" s="48"/>
      <c r="W147" s="39"/>
      <c r="X147" s="48"/>
      <c r="Y147" s="39"/>
      <c r="Z147" s="48"/>
      <c r="AA147" s="39"/>
      <c r="AB147" s="48"/>
      <c r="AC147" s="39"/>
      <c r="AD147" s="48"/>
      <c r="AE147" s="48"/>
    </row>
    <row r="148" spans="1:10" ht="15">
      <c r="A148" s="54"/>
      <c r="B148" s="74"/>
      <c r="C148" s="54"/>
      <c r="D148" s="5"/>
      <c r="E148" s="5"/>
      <c r="F148" s="5"/>
      <c r="G148" s="5"/>
      <c r="H148" s="5"/>
      <c r="I148" s="5"/>
      <c r="J148" s="5"/>
    </row>
    <row r="149" spans="1:10" ht="15">
      <c r="A149" s="54"/>
      <c r="B149" s="137" t="s">
        <v>94</v>
      </c>
      <c r="C149" s="54"/>
      <c r="D149" s="5"/>
      <c r="E149" s="5"/>
      <c r="F149" s="5"/>
      <c r="G149" s="5"/>
      <c r="H149" s="5"/>
      <c r="I149" s="5"/>
      <c r="J149" s="5"/>
    </row>
    <row r="150" spans="1:9" ht="15">
      <c r="A150" s="54"/>
      <c r="B150" s="136" t="s">
        <v>95</v>
      </c>
      <c r="C150" s="54"/>
      <c r="D150" s="5"/>
      <c r="E150" s="5"/>
      <c r="F150" s="5"/>
      <c r="G150" s="5"/>
      <c r="H150" s="5"/>
      <c r="I150" s="5"/>
    </row>
    <row r="151" spans="1:9" ht="15">
      <c r="A151" s="54"/>
      <c r="B151" s="74"/>
      <c r="C151" s="54"/>
      <c r="D151" s="5"/>
      <c r="E151" s="5"/>
      <c r="F151" s="5"/>
      <c r="G151" s="5"/>
      <c r="H151" s="5"/>
      <c r="I151" s="5"/>
    </row>
    <row r="152" spans="1:9" ht="15">
      <c r="A152" s="54"/>
      <c r="B152" s="74"/>
      <c r="C152" s="54"/>
      <c r="D152" s="5"/>
      <c r="E152" s="5"/>
      <c r="F152" s="5"/>
      <c r="G152" s="5"/>
      <c r="H152" s="5"/>
      <c r="I152" s="5"/>
    </row>
    <row r="153" spans="1:9" ht="15">
      <c r="A153" s="5"/>
      <c r="B153" s="82"/>
      <c r="C153" s="5"/>
      <c r="D153" s="5"/>
      <c r="E153" s="5"/>
      <c r="F153" s="5"/>
      <c r="G153" s="5"/>
      <c r="H153" s="5"/>
      <c r="I153" s="5"/>
    </row>
  </sheetData>
  <sheetProtection/>
  <mergeCells count="28">
    <mergeCell ref="A140:B140"/>
    <mergeCell ref="A145:B145"/>
    <mergeCell ref="A146:B146"/>
    <mergeCell ref="A147:B147"/>
    <mergeCell ref="A114:B114"/>
    <mergeCell ref="A125:B125"/>
    <mergeCell ref="A129:B129"/>
    <mergeCell ref="A134:B134"/>
    <mergeCell ref="A135:B135"/>
    <mergeCell ref="A139:B139"/>
    <mergeCell ref="A97:B97"/>
    <mergeCell ref="A99:B99"/>
    <mergeCell ref="A101:B101"/>
    <mergeCell ref="A102:B102"/>
    <mergeCell ref="A111:B111"/>
    <mergeCell ref="A112:B112"/>
    <mergeCell ref="A81:B81"/>
    <mergeCell ref="A83:B83"/>
    <mergeCell ref="A85:B85"/>
    <mergeCell ref="A89:B89"/>
    <mergeCell ref="A91:B91"/>
    <mergeCell ref="A94:B94"/>
    <mergeCell ref="J1:AE1"/>
    <mergeCell ref="A4:B4"/>
    <mergeCell ref="A12:B12"/>
    <mergeCell ref="A22:B22"/>
    <mergeCell ref="A73:B73"/>
    <mergeCell ref="A80:B80"/>
  </mergeCells>
  <printOptions/>
  <pageMargins left="0.7086614173228347" right="0.7086614173228347" top="0.7480314960629921" bottom="0.7480314960629921" header="0.31496062992125984" footer="0.31496062992125984"/>
  <pageSetup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153"/>
  <sheetViews>
    <sheetView tabSelected="1" zoomScalePageLayoutView="0" workbookViewId="0" topLeftCell="A1">
      <selection activeCell="D5" sqref="D5"/>
    </sheetView>
  </sheetViews>
  <sheetFormatPr defaultColWidth="9.140625" defaultRowHeight="15"/>
  <cols>
    <col min="1" max="1" width="4.57421875" style="0" customWidth="1"/>
    <col min="2" max="2" width="43.8515625" style="1" customWidth="1"/>
    <col min="3" max="3" width="7.28125" style="0" customWidth="1"/>
    <col min="4" max="6" width="8.57421875" style="0" customWidth="1"/>
    <col min="7" max="7" width="10.8515625" style="0" customWidth="1"/>
    <col min="8" max="8" width="8.00390625" style="0" customWidth="1"/>
    <col min="9" max="9" width="6.7109375" style="0" customWidth="1"/>
    <col min="10" max="10" width="6.00390625" style="0" customWidth="1"/>
    <col min="11" max="11" width="7.8515625" style="0" customWidth="1"/>
    <col min="12" max="12" width="6.00390625" style="0" customWidth="1"/>
    <col min="13" max="13" width="8.8515625" style="0" customWidth="1"/>
    <col min="14" max="14" width="8.00390625" style="0" customWidth="1"/>
    <col min="15" max="15" width="4.140625" style="0" customWidth="1"/>
    <col min="16" max="16" width="7.7109375" style="0" customWidth="1"/>
    <col min="17" max="17" width="8.00390625" style="0" customWidth="1"/>
    <col min="18" max="18" width="7.00390625" style="0" customWidth="1"/>
    <col min="19" max="19" width="8.00390625" style="0" customWidth="1"/>
    <col min="20" max="20" width="7.421875" style="0" customWidth="1"/>
    <col min="21" max="21" width="7.57421875" style="0" customWidth="1"/>
  </cols>
  <sheetData>
    <row r="1" spans="1:31" ht="33" customHeight="1">
      <c r="A1" s="37" t="s">
        <v>63</v>
      </c>
      <c r="B1" s="145"/>
      <c r="C1" s="37"/>
      <c r="D1" s="38"/>
      <c r="E1" s="38"/>
      <c r="F1" s="38"/>
      <c r="G1" s="38" t="s">
        <v>130</v>
      </c>
      <c r="H1" s="12"/>
      <c r="I1" s="71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</row>
    <row r="2" spans="1:15" ht="70.5" customHeight="1">
      <c r="A2" s="35" t="s">
        <v>0</v>
      </c>
      <c r="B2" s="36" t="s">
        <v>1</v>
      </c>
      <c r="C2" s="31" t="s">
        <v>64</v>
      </c>
      <c r="D2" s="31" t="s">
        <v>65</v>
      </c>
      <c r="E2" s="32" t="s">
        <v>66</v>
      </c>
      <c r="F2" s="32" t="s">
        <v>67</v>
      </c>
      <c r="G2" s="32" t="s">
        <v>68</v>
      </c>
      <c r="H2" s="31" t="s">
        <v>129</v>
      </c>
      <c r="I2" s="31" t="s">
        <v>55</v>
      </c>
      <c r="J2" s="76"/>
      <c r="K2" s="57"/>
      <c r="L2" s="57"/>
      <c r="M2" s="57"/>
      <c r="N2" s="57"/>
      <c r="O2" s="57"/>
    </row>
    <row r="3" spans="1:31" ht="15.75" customHeight="1">
      <c r="A3" s="83" t="s">
        <v>6</v>
      </c>
      <c r="B3" s="84"/>
      <c r="C3" s="87">
        <f aca="true" t="shared" si="0" ref="C3:C30">SUM(D3:H3)</f>
        <v>4602090</v>
      </c>
      <c r="D3" s="33">
        <f>SUM(D4+D83+D146+D147)</f>
        <v>1327700</v>
      </c>
      <c r="E3" s="33">
        <f>SUM(E4+E83+E146+E147)</f>
        <v>1414191</v>
      </c>
      <c r="F3" s="33">
        <f>SUM(F4+F83+F146+F147)</f>
        <v>1283018</v>
      </c>
      <c r="G3" s="33">
        <f>SUM(G4+G83+G146+G147)</f>
        <v>0</v>
      </c>
      <c r="H3" s="33">
        <f>SUM(H4+H83+H146+H147)</f>
        <v>577181</v>
      </c>
      <c r="I3" s="72"/>
      <c r="J3" s="66"/>
      <c r="K3" s="55"/>
      <c r="L3" s="125"/>
      <c r="M3" s="55"/>
      <c r="N3" s="55"/>
      <c r="O3" s="55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</row>
    <row r="4" spans="1:31" ht="24.75" customHeight="1">
      <c r="A4" s="166" t="s">
        <v>11</v>
      </c>
      <c r="B4" s="167"/>
      <c r="C4" s="28">
        <f t="shared" si="0"/>
        <v>3470468</v>
      </c>
      <c r="D4" s="3">
        <f>SUM(D5+D6+D7+D11+D12+D22+D73+D80)</f>
        <v>1327700</v>
      </c>
      <c r="E4" s="3">
        <f>SUM(E5+E6+E7+E11+E12+E22+E73+E80)</f>
        <v>603290</v>
      </c>
      <c r="F4" s="3">
        <f>SUM(F5+F6+F7+F11+F12+F22+F73+F80)</f>
        <v>1240433</v>
      </c>
      <c r="G4" s="3">
        <f>SUM(G5+G6+G7+G11+G12+G22+G73+G80)</f>
        <v>0</v>
      </c>
      <c r="H4" s="3">
        <f>SUM(H5+H6+H7+H11+H12+H22+H73+H80)</f>
        <v>299045</v>
      </c>
      <c r="I4" s="14"/>
      <c r="J4" s="66"/>
      <c r="K4" s="58"/>
      <c r="L4" s="58"/>
      <c r="M4" s="58"/>
      <c r="N4" s="55"/>
      <c r="O4" s="55"/>
      <c r="P4" s="40"/>
      <c r="Q4" s="39"/>
      <c r="R4" s="40"/>
      <c r="S4" s="39"/>
      <c r="T4" s="40"/>
      <c r="U4" s="39"/>
      <c r="V4" s="40"/>
      <c r="W4" s="39"/>
      <c r="X4" s="40"/>
      <c r="Y4" s="39"/>
      <c r="Z4" s="40"/>
      <c r="AA4" s="39"/>
      <c r="AB4" s="40"/>
      <c r="AC4" s="39"/>
      <c r="AD4" s="40"/>
      <c r="AE4" s="40"/>
    </row>
    <row r="5" spans="1:31" ht="15">
      <c r="A5" s="85" t="s">
        <v>5</v>
      </c>
      <c r="B5" s="86"/>
      <c r="C5" s="28">
        <f t="shared" si="0"/>
        <v>0</v>
      </c>
      <c r="D5" s="28">
        <v>0</v>
      </c>
      <c r="E5" s="28">
        <v>0</v>
      </c>
      <c r="F5" s="28">
        <v>0</v>
      </c>
      <c r="G5" s="28">
        <v>0</v>
      </c>
      <c r="H5" s="28">
        <v>0</v>
      </c>
      <c r="I5" s="14"/>
      <c r="J5" s="66"/>
      <c r="K5" s="59"/>
      <c r="L5" s="59"/>
      <c r="M5" s="59"/>
      <c r="N5" s="55"/>
      <c r="O5" s="55"/>
      <c r="P5" s="41"/>
      <c r="Q5" s="39"/>
      <c r="R5" s="41"/>
      <c r="S5" s="39"/>
      <c r="T5" s="41"/>
      <c r="U5" s="42"/>
      <c r="V5" s="41"/>
      <c r="W5" s="39"/>
      <c r="X5" s="41"/>
      <c r="Y5" s="39"/>
      <c r="Z5" s="41"/>
      <c r="AA5" s="39"/>
      <c r="AB5" s="41"/>
      <c r="AC5" s="39"/>
      <c r="AD5" s="41"/>
      <c r="AE5" s="41"/>
    </row>
    <row r="6" spans="1:31" s="5" customFormat="1" ht="15">
      <c r="A6" s="6" t="s">
        <v>13</v>
      </c>
      <c r="B6" s="7"/>
      <c r="C6" s="28">
        <f t="shared" si="0"/>
        <v>0</v>
      </c>
      <c r="D6" s="3">
        <v>0</v>
      </c>
      <c r="E6" s="3"/>
      <c r="F6" s="3">
        <v>0</v>
      </c>
      <c r="G6" s="3">
        <v>0</v>
      </c>
      <c r="H6" s="3">
        <v>0</v>
      </c>
      <c r="I6" s="4"/>
      <c r="J6" s="66"/>
      <c r="K6" s="58"/>
      <c r="L6" s="58"/>
      <c r="M6" s="58"/>
      <c r="N6" s="55"/>
      <c r="O6" s="55"/>
      <c r="P6" s="40"/>
      <c r="Q6" s="39"/>
      <c r="R6" s="40"/>
      <c r="S6" s="39"/>
      <c r="T6" s="40"/>
      <c r="U6" s="42"/>
      <c r="V6" s="40"/>
      <c r="W6" s="39"/>
      <c r="X6" s="40"/>
      <c r="Y6" s="39"/>
      <c r="Z6" s="40"/>
      <c r="AA6" s="39"/>
      <c r="AB6" s="40"/>
      <c r="AC6" s="39"/>
      <c r="AD6" s="40"/>
      <c r="AE6" s="40"/>
    </row>
    <row r="7" spans="1:31" s="5" customFormat="1" ht="15">
      <c r="A7" s="6" t="s">
        <v>4</v>
      </c>
      <c r="B7" s="7"/>
      <c r="C7" s="28">
        <f t="shared" si="0"/>
        <v>195000</v>
      </c>
      <c r="D7" s="3">
        <f>SUM(D8:D10)</f>
        <v>0</v>
      </c>
      <c r="E7" s="3">
        <f>SUM(E8:E10)</f>
        <v>195000</v>
      </c>
      <c r="F7" s="3">
        <f>SUM(F8:F10)</f>
        <v>0</v>
      </c>
      <c r="G7" s="3">
        <f>SUM(G8:G10)</f>
        <v>0</v>
      </c>
      <c r="H7" s="3">
        <f>SUM(H8:H10)</f>
        <v>0</v>
      </c>
      <c r="I7" s="9"/>
      <c r="J7" s="66"/>
      <c r="K7" s="58"/>
      <c r="L7" s="58"/>
      <c r="M7" s="58"/>
      <c r="N7" s="55"/>
      <c r="O7" s="55"/>
      <c r="P7" s="47"/>
      <c r="Q7" s="39"/>
      <c r="R7" s="47"/>
      <c r="S7" s="39"/>
      <c r="T7" s="40"/>
      <c r="U7" s="42"/>
      <c r="V7" s="40"/>
      <c r="W7" s="39"/>
      <c r="X7" s="40"/>
      <c r="Y7" s="39"/>
      <c r="Z7" s="40"/>
      <c r="AA7" s="39"/>
      <c r="AB7" s="40"/>
      <c r="AC7" s="39"/>
      <c r="AD7" s="40"/>
      <c r="AE7" s="40"/>
    </row>
    <row r="8" spans="1:29" s="5" customFormat="1" ht="15">
      <c r="A8" s="88">
        <v>1</v>
      </c>
      <c r="B8" s="89" t="s">
        <v>104</v>
      </c>
      <c r="C8" s="90">
        <f t="shared" si="0"/>
        <v>25000</v>
      </c>
      <c r="D8" s="91">
        <v>0</v>
      </c>
      <c r="E8" s="91">
        <v>25000</v>
      </c>
      <c r="F8" s="92">
        <v>0</v>
      </c>
      <c r="G8" s="91">
        <v>0</v>
      </c>
      <c r="H8" s="91">
        <v>0</v>
      </c>
      <c r="I8" s="91">
        <v>1326</v>
      </c>
      <c r="J8" s="66"/>
      <c r="K8" s="54"/>
      <c r="L8" s="55"/>
      <c r="M8" s="55"/>
      <c r="N8" s="55"/>
      <c r="O8" s="55"/>
      <c r="Q8" s="39"/>
      <c r="S8" s="39"/>
      <c r="U8" s="42"/>
      <c r="W8" s="39"/>
      <c r="Y8" s="39"/>
      <c r="AA8" s="39"/>
      <c r="AC8" s="39"/>
    </row>
    <row r="9" spans="1:29" s="5" customFormat="1" ht="23.25">
      <c r="A9" s="2">
        <v>2</v>
      </c>
      <c r="B9" s="73" t="s">
        <v>131</v>
      </c>
      <c r="C9" s="133">
        <f t="shared" si="0"/>
        <v>100000</v>
      </c>
      <c r="D9" s="14">
        <v>0</v>
      </c>
      <c r="E9" s="14">
        <v>100000</v>
      </c>
      <c r="F9" s="154">
        <v>0</v>
      </c>
      <c r="G9" s="14">
        <v>0</v>
      </c>
      <c r="H9" s="14">
        <v>0</v>
      </c>
      <c r="I9" s="14">
        <v>1326</v>
      </c>
      <c r="J9" s="66"/>
      <c r="K9" s="54"/>
      <c r="L9" s="55"/>
      <c r="M9" s="55"/>
      <c r="N9" s="55"/>
      <c r="O9" s="55"/>
      <c r="Q9" s="39"/>
      <c r="S9" s="39"/>
      <c r="U9" s="42"/>
      <c r="W9" s="39"/>
      <c r="Y9" s="39"/>
      <c r="AA9" s="39"/>
      <c r="AC9" s="39"/>
    </row>
    <row r="10" spans="1:29" s="5" customFormat="1" ht="15">
      <c r="A10" s="2">
        <v>3</v>
      </c>
      <c r="B10" s="73" t="s">
        <v>132</v>
      </c>
      <c r="C10" s="133">
        <f>SUM(D10:H10)</f>
        <v>70000</v>
      </c>
      <c r="D10" s="14">
        <v>0</v>
      </c>
      <c r="E10" s="14">
        <v>70000</v>
      </c>
      <c r="F10" s="154">
        <v>0</v>
      </c>
      <c r="G10" s="14">
        <v>0</v>
      </c>
      <c r="H10" s="14">
        <v>0</v>
      </c>
      <c r="I10" s="14">
        <v>1326</v>
      </c>
      <c r="J10" s="66"/>
      <c r="K10" s="54"/>
      <c r="L10" s="55"/>
      <c r="M10" s="55"/>
      <c r="N10" s="55"/>
      <c r="O10" s="55"/>
      <c r="Q10" s="39"/>
      <c r="S10" s="39"/>
      <c r="U10" s="42"/>
      <c r="W10" s="39"/>
      <c r="Y10" s="39"/>
      <c r="AA10" s="39"/>
      <c r="AC10" s="39"/>
    </row>
    <row r="11" spans="1:31" s="5" customFormat="1" ht="15" customHeight="1">
      <c r="A11" s="6" t="s">
        <v>9</v>
      </c>
      <c r="B11" s="8"/>
      <c r="C11" s="28">
        <f t="shared" si="0"/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4"/>
      <c r="J11" s="66"/>
      <c r="K11" s="58"/>
      <c r="L11" s="58"/>
      <c r="M11" s="58"/>
      <c r="N11" s="55"/>
      <c r="O11" s="55"/>
      <c r="P11" s="40"/>
      <c r="Q11" s="39"/>
      <c r="R11" s="40"/>
      <c r="S11" s="39"/>
      <c r="T11" s="40"/>
      <c r="U11" s="42"/>
      <c r="V11" s="40"/>
      <c r="W11" s="39"/>
      <c r="X11" s="40"/>
      <c r="Y11" s="39"/>
      <c r="Z11" s="40"/>
      <c r="AA11" s="39"/>
      <c r="AB11" s="40"/>
      <c r="AC11" s="39"/>
      <c r="AD11" s="40"/>
      <c r="AE11" s="40"/>
    </row>
    <row r="12" spans="1:31" s="5" customFormat="1" ht="21.75" customHeight="1">
      <c r="A12" s="168" t="s">
        <v>10</v>
      </c>
      <c r="B12" s="169"/>
      <c r="C12" s="28">
        <f t="shared" si="0"/>
        <v>612660</v>
      </c>
      <c r="D12" s="3">
        <f>SUM(D13+D15)</f>
        <v>200000</v>
      </c>
      <c r="E12" s="3">
        <f>SUM(E13+E15)</f>
        <v>407660</v>
      </c>
      <c r="F12" s="3">
        <f>SUM(F13+F15)</f>
        <v>5000</v>
      </c>
      <c r="G12" s="3">
        <f>SUM(G13+G15)</f>
        <v>0</v>
      </c>
      <c r="H12" s="3">
        <f>SUM(H13+H15)</f>
        <v>0</v>
      </c>
      <c r="I12" s="4"/>
      <c r="J12" s="66"/>
      <c r="K12" s="58"/>
      <c r="L12" s="58"/>
      <c r="M12" s="58"/>
      <c r="N12" s="55"/>
      <c r="O12" s="55"/>
      <c r="P12" s="40"/>
      <c r="Q12" s="39"/>
      <c r="R12" s="40"/>
      <c r="S12" s="39"/>
      <c r="T12" s="40"/>
      <c r="U12" s="42"/>
      <c r="V12" s="40"/>
      <c r="W12" s="39"/>
      <c r="X12" s="40"/>
      <c r="Y12" s="39"/>
      <c r="Z12" s="40"/>
      <c r="AA12" s="39"/>
      <c r="AB12" s="40"/>
      <c r="AC12" s="39"/>
      <c r="AD12" s="40"/>
      <c r="AE12" s="40"/>
    </row>
    <row r="13" spans="1:31" s="5" customFormat="1" ht="20.25" customHeight="1">
      <c r="A13" s="15"/>
      <c r="B13" s="29" t="s">
        <v>20</v>
      </c>
      <c r="C13" s="28">
        <f t="shared" si="0"/>
        <v>500</v>
      </c>
      <c r="D13" s="3">
        <f>SUM(D14:D14)</f>
        <v>0</v>
      </c>
      <c r="E13" s="3">
        <f>SUM(E14:E14)</f>
        <v>500</v>
      </c>
      <c r="F13" s="3">
        <f>SUM(F14:F14)</f>
        <v>0</v>
      </c>
      <c r="G13" s="3">
        <f>SUM(G14:G14)</f>
        <v>0</v>
      </c>
      <c r="H13" s="3">
        <f>SUM(H14:H14)</f>
        <v>0</v>
      </c>
      <c r="I13" s="26"/>
      <c r="J13" s="66"/>
      <c r="K13" s="58"/>
      <c r="L13" s="58"/>
      <c r="M13" s="58"/>
      <c r="N13" s="55"/>
      <c r="O13" s="55"/>
      <c r="P13" s="40"/>
      <c r="Q13" s="39"/>
      <c r="R13" s="40"/>
      <c r="S13" s="39"/>
      <c r="T13" s="40"/>
      <c r="U13" s="56"/>
      <c r="V13" s="40"/>
      <c r="W13" s="39"/>
      <c r="X13" s="40"/>
      <c r="Y13" s="39"/>
      <c r="Z13" s="40"/>
      <c r="AA13" s="39"/>
      <c r="AB13" s="40"/>
      <c r="AC13" s="39"/>
      <c r="AD13" s="40"/>
      <c r="AE13" s="40"/>
    </row>
    <row r="14" spans="1:29" s="5" customFormat="1" ht="20.25" customHeight="1">
      <c r="A14" s="93">
        <v>4</v>
      </c>
      <c r="B14" s="94" t="s">
        <v>29</v>
      </c>
      <c r="C14" s="95">
        <f t="shared" si="0"/>
        <v>500</v>
      </c>
      <c r="D14" s="96">
        <v>0</v>
      </c>
      <c r="E14" s="96">
        <v>500</v>
      </c>
      <c r="F14" s="96">
        <v>0</v>
      </c>
      <c r="G14" s="96">
        <v>0</v>
      </c>
      <c r="H14" s="96">
        <v>0</v>
      </c>
      <c r="I14" s="97">
        <v>1530</v>
      </c>
      <c r="J14" s="66"/>
      <c r="K14" s="54"/>
      <c r="L14" s="55"/>
      <c r="M14" s="61"/>
      <c r="N14" s="55"/>
      <c r="O14" s="55"/>
      <c r="Q14" s="39"/>
      <c r="S14" s="39"/>
      <c r="U14" s="56"/>
      <c r="W14" s="39"/>
      <c r="Y14" s="39"/>
      <c r="AA14" s="39"/>
      <c r="AC14" s="39"/>
    </row>
    <row r="15" spans="1:29" s="5" customFormat="1" ht="20.25" customHeight="1">
      <c r="A15" s="43" t="s">
        <v>30</v>
      </c>
      <c r="B15" s="44"/>
      <c r="C15" s="28">
        <f t="shared" si="0"/>
        <v>612160</v>
      </c>
      <c r="D15" s="23">
        <f>SUM(D16:D21)</f>
        <v>200000</v>
      </c>
      <c r="E15" s="23">
        <f>SUM(E16:E21)</f>
        <v>407160</v>
      </c>
      <c r="F15" s="23">
        <f>SUM(F16:F21)</f>
        <v>5000</v>
      </c>
      <c r="G15" s="23">
        <f>SUM(G16:G21)</f>
        <v>0</v>
      </c>
      <c r="H15" s="23">
        <f>SUM(H16:H21)</f>
        <v>0</v>
      </c>
      <c r="I15" s="26"/>
      <c r="J15" s="66"/>
      <c r="K15" s="62"/>
      <c r="L15" s="62"/>
      <c r="M15" s="62"/>
      <c r="N15" s="55"/>
      <c r="O15" s="55"/>
      <c r="Q15" s="39"/>
      <c r="S15" s="39"/>
      <c r="U15" s="42"/>
      <c r="W15" s="39"/>
      <c r="Y15" s="39"/>
      <c r="AA15" s="39"/>
      <c r="AC15" s="39"/>
    </row>
    <row r="16" spans="1:29" s="5" customFormat="1" ht="20.25" customHeight="1">
      <c r="A16" s="89">
        <v>5</v>
      </c>
      <c r="B16" s="98" t="s">
        <v>53</v>
      </c>
      <c r="C16" s="95">
        <f t="shared" si="0"/>
        <v>30000</v>
      </c>
      <c r="D16" s="96">
        <v>0</v>
      </c>
      <c r="E16" s="96">
        <v>30000</v>
      </c>
      <c r="F16" s="96">
        <v>0</v>
      </c>
      <c r="G16" s="96">
        <v>0</v>
      </c>
      <c r="H16" s="96">
        <v>0</v>
      </c>
      <c r="I16" s="97">
        <v>1551</v>
      </c>
      <c r="J16" s="66"/>
      <c r="K16" s="60"/>
      <c r="L16" s="55"/>
      <c r="M16" s="61"/>
      <c r="N16" s="55"/>
      <c r="O16" s="55"/>
      <c r="Q16" s="39"/>
      <c r="S16" s="39"/>
      <c r="U16" s="42"/>
      <c r="W16" s="39"/>
      <c r="Y16" s="39"/>
      <c r="AA16" s="39"/>
      <c r="AC16" s="39"/>
    </row>
    <row r="17" spans="1:29" s="5" customFormat="1" ht="23.25" customHeight="1">
      <c r="A17" s="89">
        <v>6</v>
      </c>
      <c r="B17" s="99" t="s">
        <v>39</v>
      </c>
      <c r="C17" s="95">
        <f t="shared" si="0"/>
        <v>56160</v>
      </c>
      <c r="D17" s="96">
        <v>0</v>
      </c>
      <c r="E17" s="96">
        <v>56160</v>
      </c>
      <c r="F17" s="96">
        <v>0</v>
      </c>
      <c r="G17" s="96">
        <v>0</v>
      </c>
      <c r="H17" s="96">
        <v>0</v>
      </c>
      <c r="I17" s="97">
        <v>1551</v>
      </c>
      <c r="J17" s="66"/>
      <c r="K17" s="60"/>
      <c r="L17" s="55"/>
      <c r="M17" s="61"/>
      <c r="N17" s="55"/>
      <c r="O17" s="55"/>
      <c r="Q17" s="39"/>
      <c r="S17" s="39"/>
      <c r="U17" s="42"/>
      <c r="W17" s="39"/>
      <c r="Y17" s="39"/>
      <c r="AA17" s="39"/>
      <c r="AC17" s="39"/>
    </row>
    <row r="18" spans="1:29" s="5" customFormat="1" ht="23.25" customHeight="1">
      <c r="A18" s="89">
        <v>7</v>
      </c>
      <c r="B18" s="99" t="s">
        <v>40</v>
      </c>
      <c r="C18" s="95">
        <f t="shared" si="0"/>
        <v>60000</v>
      </c>
      <c r="D18" s="96">
        <v>0</v>
      </c>
      <c r="E18" s="96">
        <v>60000</v>
      </c>
      <c r="F18" s="96">
        <v>0</v>
      </c>
      <c r="G18" s="96">
        <v>0</v>
      </c>
      <c r="H18" s="96">
        <v>0</v>
      </c>
      <c r="I18" s="97">
        <v>1550</v>
      </c>
      <c r="J18" s="66"/>
      <c r="K18" s="60"/>
      <c r="L18" s="55"/>
      <c r="M18" s="61"/>
      <c r="N18" s="55"/>
      <c r="O18" s="55"/>
      <c r="Q18" s="39"/>
      <c r="S18" s="39"/>
      <c r="U18" s="42"/>
      <c r="W18" s="39"/>
      <c r="Y18" s="39"/>
      <c r="AA18" s="39"/>
      <c r="AC18" s="39"/>
    </row>
    <row r="19" spans="1:29" s="5" customFormat="1" ht="23.25" customHeight="1">
      <c r="A19" s="89">
        <v>8</v>
      </c>
      <c r="B19" s="99" t="s">
        <v>112</v>
      </c>
      <c r="C19" s="95">
        <f t="shared" si="0"/>
        <v>240000</v>
      </c>
      <c r="D19" s="96">
        <v>0</v>
      </c>
      <c r="E19" s="96">
        <v>240000</v>
      </c>
      <c r="F19" s="96">
        <v>0</v>
      </c>
      <c r="G19" s="96">
        <v>0</v>
      </c>
      <c r="H19" s="96">
        <v>0</v>
      </c>
      <c r="I19" s="97">
        <v>1541</v>
      </c>
      <c r="J19" s="66"/>
      <c r="K19" s="60"/>
      <c r="L19" s="55"/>
      <c r="M19" s="61"/>
      <c r="N19" s="55"/>
      <c r="O19" s="55"/>
      <c r="Q19" s="39"/>
      <c r="S19" s="39"/>
      <c r="U19" s="42"/>
      <c r="W19" s="39"/>
      <c r="Y19" s="39"/>
      <c r="AA19" s="39"/>
      <c r="AC19" s="39"/>
    </row>
    <row r="20" spans="1:29" s="5" customFormat="1" ht="23.25" customHeight="1">
      <c r="A20" s="35">
        <v>9</v>
      </c>
      <c r="B20" s="73" t="s">
        <v>121</v>
      </c>
      <c r="C20" s="24">
        <f t="shared" si="0"/>
        <v>200000</v>
      </c>
      <c r="D20" s="13">
        <v>200000</v>
      </c>
      <c r="E20" s="13">
        <v>0</v>
      </c>
      <c r="F20" s="13">
        <v>0</v>
      </c>
      <c r="G20" s="13">
        <v>0</v>
      </c>
      <c r="H20" s="13">
        <v>0</v>
      </c>
      <c r="I20" s="26">
        <v>2524</v>
      </c>
      <c r="J20" s="66"/>
      <c r="K20" s="60"/>
      <c r="L20" s="55"/>
      <c r="M20" s="61"/>
      <c r="N20" s="55"/>
      <c r="O20" s="55"/>
      <c r="Q20" s="39"/>
      <c r="S20" s="39"/>
      <c r="U20" s="42"/>
      <c r="W20" s="39"/>
      <c r="Y20" s="39"/>
      <c r="AA20" s="39"/>
      <c r="AC20" s="39"/>
    </row>
    <row r="21" spans="1:29" s="5" customFormat="1" ht="23.25" customHeight="1">
      <c r="A21" s="35">
        <v>10</v>
      </c>
      <c r="B21" s="73" t="s">
        <v>103</v>
      </c>
      <c r="C21" s="24">
        <f>SUM(D21:H21)</f>
        <v>26000</v>
      </c>
      <c r="D21" s="13">
        <v>0</v>
      </c>
      <c r="E21" s="13">
        <v>21000</v>
      </c>
      <c r="F21" s="13">
        <v>5000</v>
      </c>
      <c r="G21" s="13"/>
      <c r="H21" s="13">
        <v>0</v>
      </c>
      <c r="I21" s="26">
        <v>1554</v>
      </c>
      <c r="J21" s="66"/>
      <c r="K21" s="60"/>
      <c r="L21" s="55"/>
      <c r="M21" s="61"/>
      <c r="N21" s="55"/>
      <c r="O21" s="55"/>
      <c r="Q21" s="39"/>
      <c r="S21" s="39"/>
      <c r="U21" s="42"/>
      <c r="W21" s="39"/>
      <c r="Y21" s="39"/>
      <c r="AA21" s="39"/>
      <c r="AC21" s="39"/>
    </row>
    <row r="22" spans="1:31" s="5" customFormat="1" ht="36" customHeight="1">
      <c r="A22" s="170" t="s">
        <v>3</v>
      </c>
      <c r="B22" s="171"/>
      <c r="C22" s="28">
        <f t="shared" si="0"/>
        <v>2203396</v>
      </c>
      <c r="D22" s="3">
        <f>SUM(D23+D32+D71)</f>
        <v>1018500</v>
      </c>
      <c r="E22" s="3">
        <f>SUM(E23+E32+E71)</f>
        <v>630</v>
      </c>
      <c r="F22" s="3">
        <f>SUM(F23+F32+F71)</f>
        <v>1068789</v>
      </c>
      <c r="G22" s="3">
        <f>SUM(G23+G32+G71)</f>
        <v>0</v>
      </c>
      <c r="H22" s="3">
        <f>SUM(H23+H32+H71)</f>
        <v>115477</v>
      </c>
      <c r="I22" s="4"/>
      <c r="J22" s="66"/>
      <c r="K22" s="58"/>
      <c r="L22" s="58"/>
      <c r="M22" s="58"/>
      <c r="N22" s="55"/>
      <c r="O22" s="55"/>
      <c r="P22" s="47"/>
      <c r="Q22" s="39"/>
      <c r="R22" s="40"/>
      <c r="S22" s="39"/>
      <c r="T22" s="40"/>
      <c r="U22" s="42"/>
      <c r="V22" s="40"/>
      <c r="W22" s="39"/>
      <c r="X22" s="40"/>
      <c r="Y22" s="39"/>
      <c r="Z22" s="40"/>
      <c r="AA22" s="39"/>
      <c r="AB22" s="40"/>
      <c r="AC22" s="39"/>
      <c r="AD22" s="40"/>
      <c r="AE22" s="40"/>
    </row>
    <row r="23" spans="1:31" s="5" customFormat="1" ht="17.25" customHeight="1">
      <c r="A23" s="164"/>
      <c r="B23" s="16" t="s">
        <v>21</v>
      </c>
      <c r="C23" s="28">
        <f t="shared" si="0"/>
        <v>507284</v>
      </c>
      <c r="D23" s="3">
        <f>SUM(D24:D31)</f>
        <v>225540</v>
      </c>
      <c r="E23" s="3">
        <f>SUM(E24:E31)</f>
        <v>0</v>
      </c>
      <c r="F23" s="3">
        <f>SUM(F24:F31)</f>
        <v>166267</v>
      </c>
      <c r="G23" s="3">
        <f>SUM(G24:G31)</f>
        <v>0</v>
      </c>
      <c r="H23" s="3">
        <f>SUM(H24:H31)</f>
        <v>115477</v>
      </c>
      <c r="I23" s="4"/>
      <c r="J23" s="66"/>
      <c r="K23" s="65"/>
      <c r="L23" s="58"/>
      <c r="M23" s="58"/>
      <c r="N23" s="55"/>
      <c r="O23" s="55"/>
      <c r="P23" s="40"/>
      <c r="Q23" s="39"/>
      <c r="R23" s="40"/>
      <c r="S23" s="39"/>
      <c r="T23" s="40"/>
      <c r="U23" s="42"/>
      <c r="V23" s="40"/>
      <c r="W23" s="39"/>
      <c r="X23" s="40"/>
      <c r="Y23" s="39"/>
      <c r="Z23" s="40"/>
      <c r="AA23" s="39"/>
      <c r="AB23" s="40"/>
      <c r="AC23" s="39"/>
      <c r="AD23" s="40"/>
      <c r="AE23" s="40"/>
    </row>
    <row r="24" spans="1:31" s="5" customFormat="1" ht="17.25" customHeight="1">
      <c r="A24" s="93">
        <v>11</v>
      </c>
      <c r="B24" s="91" t="s">
        <v>52</v>
      </c>
      <c r="C24" s="90">
        <f t="shared" si="0"/>
        <v>372</v>
      </c>
      <c r="D24" s="96">
        <v>0</v>
      </c>
      <c r="E24" s="96">
        <v>0</v>
      </c>
      <c r="F24" s="96">
        <v>372</v>
      </c>
      <c r="G24" s="96">
        <v>0</v>
      </c>
      <c r="H24" s="96">
        <v>0</v>
      </c>
      <c r="I24" s="91">
        <v>2606</v>
      </c>
      <c r="J24" s="66"/>
      <c r="K24" s="65"/>
      <c r="L24" s="58"/>
      <c r="M24" s="58"/>
      <c r="N24" s="55"/>
      <c r="O24" s="55"/>
      <c r="P24" s="40"/>
      <c r="Q24" s="39"/>
      <c r="R24" s="40"/>
      <c r="S24" s="39"/>
      <c r="T24" s="40"/>
      <c r="U24" s="42"/>
      <c r="V24" s="40"/>
      <c r="W24" s="39"/>
      <c r="X24" s="40"/>
      <c r="Y24" s="39"/>
      <c r="Z24" s="40"/>
      <c r="AA24" s="39"/>
      <c r="AB24" s="40"/>
      <c r="AC24" s="39"/>
      <c r="AD24" s="40"/>
      <c r="AE24" s="40"/>
    </row>
    <row r="25" spans="1:31" s="5" customFormat="1" ht="17.25" customHeight="1">
      <c r="A25" s="93">
        <v>12</v>
      </c>
      <c r="B25" s="91" t="s">
        <v>46</v>
      </c>
      <c r="C25" s="90">
        <f t="shared" si="0"/>
        <v>46516</v>
      </c>
      <c r="D25" s="96">
        <v>0</v>
      </c>
      <c r="E25" s="96">
        <v>0</v>
      </c>
      <c r="F25" s="96">
        <v>46516</v>
      </c>
      <c r="G25" s="96">
        <v>0</v>
      </c>
      <c r="H25" s="96">
        <v>0</v>
      </c>
      <c r="I25" s="91">
        <v>2606</v>
      </c>
      <c r="J25" s="66"/>
      <c r="K25" s="65"/>
      <c r="L25" s="58"/>
      <c r="M25" s="58"/>
      <c r="N25" s="55"/>
      <c r="O25" s="55"/>
      <c r="P25" s="40"/>
      <c r="Q25" s="39"/>
      <c r="R25" s="40"/>
      <c r="S25" s="39"/>
      <c r="T25" s="40"/>
      <c r="U25" s="42"/>
      <c r="V25" s="40"/>
      <c r="W25" s="39"/>
      <c r="X25" s="40"/>
      <c r="Y25" s="39"/>
      <c r="Z25" s="40"/>
      <c r="AA25" s="39"/>
      <c r="AB25" s="40"/>
      <c r="AC25" s="39"/>
      <c r="AD25" s="40"/>
      <c r="AE25" s="40"/>
    </row>
    <row r="26" spans="1:31" s="5" customFormat="1" ht="17.25" customHeight="1">
      <c r="A26" s="93">
        <v>13</v>
      </c>
      <c r="B26" s="91" t="s">
        <v>47</v>
      </c>
      <c r="C26" s="90">
        <f t="shared" si="0"/>
        <v>71747</v>
      </c>
      <c r="D26" s="96">
        <v>0</v>
      </c>
      <c r="E26" s="96">
        <v>0</v>
      </c>
      <c r="F26" s="96">
        <v>71747</v>
      </c>
      <c r="G26" s="96">
        <v>0</v>
      </c>
      <c r="H26" s="96">
        <v>0</v>
      </c>
      <c r="I26" s="91">
        <v>2606</v>
      </c>
      <c r="J26" s="66"/>
      <c r="K26" s="65"/>
      <c r="L26" s="58"/>
      <c r="M26" s="58"/>
      <c r="N26" s="55"/>
      <c r="O26" s="55"/>
      <c r="P26" s="40"/>
      <c r="Q26" s="39"/>
      <c r="R26" s="40"/>
      <c r="S26" s="39"/>
      <c r="T26" s="40"/>
      <c r="U26" s="42"/>
      <c r="V26" s="40"/>
      <c r="W26" s="39"/>
      <c r="X26" s="40"/>
      <c r="Y26" s="39"/>
      <c r="Z26" s="40"/>
      <c r="AA26" s="39"/>
      <c r="AB26" s="40"/>
      <c r="AC26" s="39"/>
      <c r="AD26" s="40"/>
      <c r="AE26" s="40"/>
    </row>
    <row r="27" spans="1:31" s="5" customFormat="1" ht="17.25" customHeight="1">
      <c r="A27" s="93">
        <v>14</v>
      </c>
      <c r="B27" s="91" t="s">
        <v>48</v>
      </c>
      <c r="C27" s="90">
        <f t="shared" si="0"/>
        <v>420</v>
      </c>
      <c r="D27" s="96">
        <v>0</v>
      </c>
      <c r="E27" s="96">
        <v>0</v>
      </c>
      <c r="F27" s="96">
        <v>420</v>
      </c>
      <c r="G27" s="96">
        <v>0</v>
      </c>
      <c r="H27" s="96">
        <v>0</v>
      </c>
      <c r="I27" s="91">
        <v>2606</v>
      </c>
      <c r="J27" s="66"/>
      <c r="K27" s="65"/>
      <c r="L27" s="58"/>
      <c r="M27" s="58"/>
      <c r="N27" s="55"/>
      <c r="O27" s="55"/>
      <c r="P27" s="40"/>
      <c r="Q27" s="39"/>
      <c r="R27" s="40"/>
      <c r="S27" s="39"/>
      <c r="T27" s="40"/>
      <c r="U27" s="42"/>
      <c r="V27" s="40"/>
      <c r="W27" s="39"/>
      <c r="X27" s="40"/>
      <c r="Y27" s="39"/>
      <c r="Z27" s="40"/>
      <c r="AA27" s="39"/>
      <c r="AB27" s="40"/>
      <c r="AC27" s="39"/>
      <c r="AD27" s="40"/>
      <c r="AE27" s="40"/>
    </row>
    <row r="28" spans="1:31" s="5" customFormat="1" ht="17.25" customHeight="1">
      <c r="A28" s="93">
        <v>15</v>
      </c>
      <c r="B28" s="100" t="s">
        <v>23</v>
      </c>
      <c r="C28" s="95">
        <f t="shared" si="0"/>
        <v>117757</v>
      </c>
      <c r="D28" s="96">
        <v>0</v>
      </c>
      <c r="E28" s="96">
        <v>0</v>
      </c>
      <c r="F28" s="96">
        <v>2280</v>
      </c>
      <c r="G28" s="88">
        <v>0</v>
      </c>
      <c r="H28" s="96">
        <v>115477</v>
      </c>
      <c r="I28" s="101">
        <v>2619</v>
      </c>
      <c r="J28" s="66"/>
      <c r="K28" s="65"/>
      <c r="L28" s="58"/>
      <c r="M28" s="58"/>
      <c r="N28" s="55"/>
      <c r="O28" s="55"/>
      <c r="P28" s="40"/>
      <c r="Q28" s="39"/>
      <c r="R28" s="40"/>
      <c r="S28" s="39"/>
      <c r="T28" s="40"/>
      <c r="U28" s="42"/>
      <c r="V28" s="40"/>
      <c r="W28" s="39"/>
      <c r="X28" s="40"/>
      <c r="Y28" s="39"/>
      <c r="Z28" s="40"/>
      <c r="AA28" s="39"/>
      <c r="AB28" s="40"/>
      <c r="AC28" s="39"/>
      <c r="AD28" s="40"/>
      <c r="AE28" s="40"/>
    </row>
    <row r="29" spans="1:31" s="5" customFormat="1" ht="17.25" customHeight="1">
      <c r="A29" s="17">
        <v>16</v>
      </c>
      <c r="B29" s="27" t="s">
        <v>81</v>
      </c>
      <c r="C29" s="24">
        <f t="shared" si="0"/>
        <v>141685</v>
      </c>
      <c r="D29" s="13">
        <v>141685</v>
      </c>
      <c r="E29" s="13">
        <v>0</v>
      </c>
      <c r="F29" s="13">
        <v>0</v>
      </c>
      <c r="G29" s="2">
        <v>0</v>
      </c>
      <c r="H29" s="13">
        <v>0</v>
      </c>
      <c r="I29" s="14">
        <v>2606</v>
      </c>
      <c r="J29" s="66"/>
      <c r="K29" s="65"/>
      <c r="L29" s="58"/>
      <c r="M29" s="58"/>
      <c r="N29" s="55"/>
      <c r="O29" s="55"/>
      <c r="P29" s="40"/>
      <c r="Q29" s="39"/>
      <c r="R29" s="40"/>
      <c r="S29" s="39"/>
      <c r="T29" s="40"/>
      <c r="U29" s="42"/>
      <c r="V29" s="40"/>
      <c r="W29" s="39"/>
      <c r="X29" s="40"/>
      <c r="Y29" s="39"/>
      <c r="Z29" s="40"/>
      <c r="AA29" s="39"/>
      <c r="AB29" s="40"/>
      <c r="AC29" s="39"/>
      <c r="AD29" s="40"/>
      <c r="AE29" s="40"/>
    </row>
    <row r="30" spans="1:31" s="5" customFormat="1" ht="17.25" customHeight="1">
      <c r="A30" s="17">
        <v>17</v>
      </c>
      <c r="B30" s="27" t="s">
        <v>82</v>
      </c>
      <c r="C30" s="50">
        <f t="shared" si="0"/>
        <v>83855</v>
      </c>
      <c r="D30" s="80">
        <v>83855</v>
      </c>
      <c r="E30" s="80">
        <v>0</v>
      </c>
      <c r="F30" s="80">
        <v>0</v>
      </c>
      <c r="G30" s="19">
        <v>0</v>
      </c>
      <c r="H30" s="80">
        <v>0</v>
      </c>
      <c r="I30" s="128">
        <v>2606</v>
      </c>
      <c r="J30" s="66"/>
      <c r="K30" s="65"/>
      <c r="L30" s="58"/>
      <c r="M30" s="58"/>
      <c r="N30" s="55"/>
      <c r="O30" s="55"/>
      <c r="P30" s="40"/>
      <c r="Q30" s="39"/>
      <c r="R30" s="40"/>
      <c r="S30" s="39"/>
      <c r="T30" s="40"/>
      <c r="U30" s="42"/>
      <c r="V30" s="40"/>
      <c r="W30" s="39"/>
      <c r="X30" s="40"/>
      <c r="Y30" s="39"/>
      <c r="Z30" s="40"/>
      <c r="AA30" s="39"/>
      <c r="AB30" s="40"/>
      <c r="AC30" s="39"/>
      <c r="AD30" s="40"/>
      <c r="AE30" s="40"/>
    </row>
    <row r="31" spans="1:31" s="5" customFormat="1" ht="17.25" customHeight="1">
      <c r="A31" s="17">
        <v>18</v>
      </c>
      <c r="B31" s="27" t="s">
        <v>119</v>
      </c>
      <c r="C31" s="50">
        <f aca="true" t="shared" si="1" ref="C31:C36">SUM(D31:H31)</f>
        <v>44932</v>
      </c>
      <c r="D31" s="80">
        <v>0</v>
      </c>
      <c r="E31" s="80">
        <v>0</v>
      </c>
      <c r="F31" s="80">
        <v>44932</v>
      </c>
      <c r="G31" s="19">
        <v>0</v>
      </c>
      <c r="H31" s="80">
        <v>0</v>
      </c>
      <c r="I31" s="128">
        <v>2606</v>
      </c>
      <c r="J31" s="66"/>
      <c r="K31" s="65"/>
      <c r="L31" s="58"/>
      <c r="M31" s="58"/>
      <c r="N31" s="55"/>
      <c r="O31" s="55"/>
      <c r="P31" s="40"/>
      <c r="Q31" s="39"/>
      <c r="R31" s="40"/>
      <c r="S31" s="39"/>
      <c r="T31" s="40"/>
      <c r="U31" s="42"/>
      <c r="V31" s="40"/>
      <c r="W31" s="39"/>
      <c r="X31" s="40"/>
      <c r="Y31" s="39"/>
      <c r="Z31" s="40"/>
      <c r="AA31" s="39"/>
      <c r="AB31" s="40"/>
      <c r="AC31" s="39"/>
      <c r="AD31" s="40"/>
      <c r="AE31" s="40"/>
    </row>
    <row r="32" spans="1:29" s="5" customFormat="1" ht="20.25" customHeight="1">
      <c r="A32" s="43" t="s">
        <v>30</v>
      </c>
      <c r="B32" s="44"/>
      <c r="C32" s="126">
        <f t="shared" si="1"/>
        <v>1651112</v>
      </c>
      <c r="D32" s="18">
        <f>SUM(D33:D70)</f>
        <v>792960</v>
      </c>
      <c r="E32" s="18">
        <f>SUM(E33:E70)</f>
        <v>630</v>
      </c>
      <c r="F32" s="18">
        <f>SUM(F33:F70)</f>
        <v>857522</v>
      </c>
      <c r="G32" s="18">
        <f>SUM(G33:G70)</f>
        <v>0</v>
      </c>
      <c r="H32" s="18">
        <f>SUM(H33:H70)</f>
        <v>0</v>
      </c>
      <c r="I32" s="127"/>
      <c r="J32" s="66"/>
      <c r="K32" s="62"/>
      <c r="L32" s="58"/>
      <c r="M32" s="58"/>
      <c r="N32" s="55"/>
      <c r="O32" s="55"/>
      <c r="Q32" s="39"/>
      <c r="S32" s="39"/>
      <c r="U32" s="42"/>
      <c r="W32" s="39"/>
      <c r="Y32" s="39"/>
      <c r="AA32" s="39"/>
      <c r="AC32" s="39"/>
    </row>
    <row r="33" spans="1:29" s="5" customFormat="1" ht="21.75" customHeight="1">
      <c r="A33" s="93">
        <v>19</v>
      </c>
      <c r="B33" s="105" t="s">
        <v>44</v>
      </c>
      <c r="C33" s="95">
        <f t="shared" si="1"/>
        <v>250000</v>
      </c>
      <c r="D33" s="96">
        <v>0</v>
      </c>
      <c r="E33" s="96">
        <v>0</v>
      </c>
      <c r="F33" s="96">
        <v>250000</v>
      </c>
      <c r="G33" s="96">
        <v>0</v>
      </c>
      <c r="H33" s="96">
        <v>0</v>
      </c>
      <c r="I33" s="91">
        <v>2626</v>
      </c>
      <c r="J33" s="66"/>
      <c r="K33" s="60"/>
      <c r="L33" s="55"/>
      <c r="M33" s="55"/>
      <c r="N33" s="55"/>
      <c r="O33" s="55"/>
      <c r="Q33" s="39"/>
      <c r="S33" s="39"/>
      <c r="U33" s="42"/>
      <c r="W33" s="39"/>
      <c r="Y33" s="39"/>
      <c r="AA33" s="39"/>
      <c r="AC33" s="39"/>
    </row>
    <row r="34" spans="1:29" s="5" customFormat="1" ht="21.75" customHeight="1">
      <c r="A34" s="93">
        <v>20</v>
      </c>
      <c r="B34" s="106" t="s">
        <v>59</v>
      </c>
      <c r="C34" s="95">
        <f t="shared" si="1"/>
        <v>45000</v>
      </c>
      <c r="D34" s="107">
        <v>0</v>
      </c>
      <c r="E34" s="107">
        <v>0</v>
      </c>
      <c r="F34" s="107">
        <v>45000</v>
      </c>
      <c r="G34" s="96">
        <v>0</v>
      </c>
      <c r="H34" s="107">
        <v>0</v>
      </c>
      <c r="I34" s="91">
        <v>2619</v>
      </c>
      <c r="J34" s="66"/>
      <c r="K34" s="60"/>
      <c r="L34" s="55"/>
      <c r="M34" s="55"/>
      <c r="N34" s="55"/>
      <c r="O34" s="55"/>
      <c r="Q34" s="39"/>
      <c r="S34" s="39"/>
      <c r="U34" s="42"/>
      <c r="W34" s="39"/>
      <c r="Y34" s="39"/>
      <c r="AA34" s="39"/>
      <c r="AC34" s="39"/>
    </row>
    <row r="35" spans="1:29" s="5" customFormat="1" ht="21.75" customHeight="1">
      <c r="A35" s="93">
        <v>21</v>
      </c>
      <c r="B35" s="91" t="s">
        <v>51</v>
      </c>
      <c r="C35" s="95">
        <f t="shared" si="1"/>
        <v>178</v>
      </c>
      <c r="D35" s="96">
        <v>0</v>
      </c>
      <c r="E35" s="96">
        <v>178</v>
      </c>
      <c r="F35" s="96">
        <v>0</v>
      </c>
      <c r="G35" s="96">
        <v>0</v>
      </c>
      <c r="H35" s="96">
        <v>0</v>
      </c>
      <c r="I35" s="91">
        <v>2606</v>
      </c>
      <c r="J35" s="66"/>
      <c r="K35" s="60"/>
      <c r="L35" s="55"/>
      <c r="M35" s="55"/>
      <c r="N35" s="55"/>
      <c r="O35" s="55"/>
      <c r="Q35" s="39"/>
      <c r="S35" s="39"/>
      <c r="U35" s="42"/>
      <c r="W35" s="39"/>
      <c r="Y35" s="39"/>
      <c r="AA35" s="39"/>
      <c r="AC35" s="39"/>
    </row>
    <row r="36" spans="1:29" s="5" customFormat="1" ht="21.75" customHeight="1">
      <c r="A36" s="93">
        <v>22</v>
      </c>
      <c r="B36" s="91" t="s">
        <v>49</v>
      </c>
      <c r="C36" s="95">
        <f t="shared" si="1"/>
        <v>52</v>
      </c>
      <c r="D36" s="96">
        <v>0</v>
      </c>
      <c r="E36" s="96">
        <v>52</v>
      </c>
      <c r="F36" s="96">
        <v>0</v>
      </c>
      <c r="G36" s="96">
        <v>0</v>
      </c>
      <c r="H36" s="96">
        <v>0</v>
      </c>
      <c r="I36" s="91">
        <v>2606</v>
      </c>
      <c r="J36" s="66"/>
      <c r="K36" s="60"/>
      <c r="L36" s="55"/>
      <c r="M36" s="55"/>
      <c r="N36" s="55"/>
      <c r="O36" s="55"/>
      <c r="Q36" s="39"/>
      <c r="S36" s="39"/>
      <c r="U36" s="42"/>
      <c r="W36" s="39"/>
      <c r="Y36" s="39"/>
      <c r="AA36" s="39"/>
      <c r="AC36" s="39"/>
    </row>
    <row r="37" spans="1:29" s="5" customFormat="1" ht="18.75" customHeight="1">
      <c r="A37" s="93">
        <v>23</v>
      </c>
      <c r="B37" s="91" t="s">
        <v>50</v>
      </c>
      <c r="C37" s="95">
        <f aca="true" t="shared" si="2" ref="C37:C104">SUM(D37:H37)</f>
        <v>18</v>
      </c>
      <c r="D37" s="96">
        <v>0</v>
      </c>
      <c r="E37" s="96">
        <v>18</v>
      </c>
      <c r="F37" s="96">
        <v>0</v>
      </c>
      <c r="G37" s="96">
        <v>0</v>
      </c>
      <c r="H37" s="96">
        <v>0</v>
      </c>
      <c r="I37" s="91">
        <v>2606</v>
      </c>
      <c r="J37" s="66"/>
      <c r="K37" s="60"/>
      <c r="L37" s="55"/>
      <c r="M37" s="55"/>
      <c r="N37" s="55"/>
      <c r="O37" s="55"/>
      <c r="Q37" s="39"/>
      <c r="S37" s="39"/>
      <c r="U37" s="42"/>
      <c r="W37" s="39"/>
      <c r="Y37" s="39"/>
      <c r="AA37" s="39"/>
      <c r="AC37" s="39"/>
    </row>
    <row r="38" spans="1:29" s="5" customFormat="1" ht="18.75" customHeight="1">
      <c r="A38" s="93">
        <v>24</v>
      </c>
      <c r="B38" s="91" t="s">
        <v>25</v>
      </c>
      <c r="C38" s="95">
        <f t="shared" si="2"/>
        <v>356</v>
      </c>
      <c r="D38" s="96">
        <v>0</v>
      </c>
      <c r="E38" s="96">
        <v>356</v>
      </c>
      <c r="F38" s="96">
        <v>0</v>
      </c>
      <c r="G38" s="96">
        <v>0</v>
      </c>
      <c r="H38" s="96">
        <v>0</v>
      </c>
      <c r="I38" s="91">
        <v>2606</v>
      </c>
      <c r="J38" s="66"/>
      <c r="K38" s="60"/>
      <c r="L38" s="55"/>
      <c r="M38" s="55"/>
      <c r="N38" s="55"/>
      <c r="O38" s="55"/>
      <c r="Q38" s="39"/>
      <c r="S38" s="39"/>
      <c r="U38" s="42"/>
      <c r="W38" s="39"/>
      <c r="Y38" s="39"/>
      <c r="AA38" s="39"/>
      <c r="AC38" s="39"/>
    </row>
    <row r="39" spans="1:29" s="5" customFormat="1" ht="18.75" customHeight="1">
      <c r="A39" s="93">
        <v>25</v>
      </c>
      <c r="B39" s="100" t="s">
        <v>24</v>
      </c>
      <c r="C39" s="95">
        <f t="shared" si="2"/>
        <v>26</v>
      </c>
      <c r="D39" s="96">
        <v>0</v>
      </c>
      <c r="E39" s="96">
        <v>26</v>
      </c>
      <c r="F39" s="96">
        <v>0</v>
      </c>
      <c r="G39" s="96">
        <v>0</v>
      </c>
      <c r="H39" s="96">
        <v>0</v>
      </c>
      <c r="I39" s="91">
        <v>2606</v>
      </c>
      <c r="J39" s="66"/>
      <c r="K39" s="60"/>
      <c r="L39" s="55"/>
      <c r="M39" s="55"/>
      <c r="N39" s="55"/>
      <c r="O39" s="55"/>
      <c r="Q39" s="39"/>
      <c r="S39" s="39"/>
      <c r="U39" s="42"/>
      <c r="W39" s="39"/>
      <c r="Y39" s="39"/>
      <c r="AA39" s="39"/>
      <c r="AC39" s="39"/>
    </row>
    <row r="40" spans="1:29" s="5" customFormat="1" ht="27" customHeight="1">
      <c r="A40" s="17">
        <v>26</v>
      </c>
      <c r="B40" s="27" t="s">
        <v>83</v>
      </c>
      <c r="C40" s="50">
        <f t="shared" si="2"/>
        <v>62288</v>
      </c>
      <c r="D40" s="80">
        <v>0</v>
      </c>
      <c r="E40" s="80">
        <v>0</v>
      </c>
      <c r="F40" s="80">
        <v>62288</v>
      </c>
      <c r="G40" s="19">
        <v>0</v>
      </c>
      <c r="H40" s="80">
        <v>0</v>
      </c>
      <c r="I40" s="128">
        <v>2606</v>
      </c>
      <c r="J40" s="66"/>
      <c r="K40" s="60"/>
      <c r="L40" s="55"/>
      <c r="M40" s="55"/>
      <c r="N40" s="55"/>
      <c r="O40" s="55"/>
      <c r="Q40" s="39"/>
      <c r="S40" s="39"/>
      <c r="U40" s="42"/>
      <c r="W40" s="39"/>
      <c r="Y40" s="39"/>
      <c r="AA40" s="39"/>
      <c r="AC40" s="39"/>
    </row>
    <row r="41" spans="1:29" s="5" customFormat="1" ht="18.75" customHeight="1">
      <c r="A41" s="17">
        <v>27</v>
      </c>
      <c r="B41" s="27" t="s">
        <v>84</v>
      </c>
      <c r="C41" s="50">
        <f aca="true" t="shared" si="3" ref="C41:C54">SUM(D41:H41)</f>
        <v>26675</v>
      </c>
      <c r="D41" s="80">
        <v>0</v>
      </c>
      <c r="E41" s="80">
        <v>0</v>
      </c>
      <c r="F41" s="80">
        <v>26675</v>
      </c>
      <c r="G41" s="19">
        <v>0</v>
      </c>
      <c r="H41" s="80">
        <v>0</v>
      </c>
      <c r="I41" s="128">
        <v>2606</v>
      </c>
      <c r="J41" s="66"/>
      <c r="K41" s="60"/>
      <c r="L41" s="55"/>
      <c r="M41" s="55"/>
      <c r="N41" s="55"/>
      <c r="O41" s="55"/>
      <c r="Q41" s="39"/>
      <c r="S41" s="39"/>
      <c r="U41" s="42"/>
      <c r="W41" s="39"/>
      <c r="Y41" s="39"/>
      <c r="AA41" s="39"/>
      <c r="AC41" s="39"/>
    </row>
    <row r="42" spans="1:29" s="5" customFormat="1" ht="18.75" customHeight="1">
      <c r="A42" s="17">
        <v>28</v>
      </c>
      <c r="B42" s="27" t="s">
        <v>85</v>
      </c>
      <c r="C42" s="50">
        <f t="shared" si="3"/>
        <v>18260</v>
      </c>
      <c r="D42" s="80">
        <v>18260</v>
      </c>
      <c r="E42" s="80">
        <v>0</v>
      </c>
      <c r="F42" s="80">
        <v>0</v>
      </c>
      <c r="G42" s="19">
        <v>0</v>
      </c>
      <c r="H42" s="80">
        <v>0</v>
      </c>
      <c r="I42" s="128">
        <v>2606</v>
      </c>
      <c r="J42" s="66"/>
      <c r="K42" s="60"/>
      <c r="L42" s="55"/>
      <c r="M42" s="55"/>
      <c r="N42" s="55"/>
      <c r="O42" s="55"/>
      <c r="Q42" s="39"/>
      <c r="S42" s="39"/>
      <c r="U42" s="42"/>
      <c r="W42" s="39"/>
      <c r="Y42" s="39"/>
      <c r="AA42" s="39"/>
      <c r="AC42" s="39"/>
    </row>
    <row r="43" spans="1:29" s="5" customFormat="1" ht="18.75" customHeight="1">
      <c r="A43" s="17">
        <v>29</v>
      </c>
      <c r="B43" s="27" t="s">
        <v>86</v>
      </c>
      <c r="C43" s="50">
        <f t="shared" si="3"/>
        <v>30800</v>
      </c>
      <c r="D43" s="80">
        <v>30800</v>
      </c>
      <c r="E43" s="80">
        <v>0</v>
      </c>
      <c r="F43" s="80">
        <v>0</v>
      </c>
      <c r="G43" s="19">
        <v>0</v>
      </c>
      <c r="H43" s="80">
        <v>0</v>
      </c>
      <c r="I43" s="128">
        <v>2606</v>
      </c>
      <c r="J43" s="66"/>
      <c r="K43" s="60"/>
      <c r="L43" s="55"/>
      <c r="M43" s="55"/>
      <c r="N43" s="55"/>
      <c r="O43" s="55"/>
      <c r="Q43" s="39"/>
      <c r="S43" s="39"/>
      <c r="U43" s="42"/>
      <c r="W43" s="39"/>
      <c r="Y43" s="39"/>
      <c r="AA43" s="39"/>
      <c r="AC43" s="39"/>
    </row>
    <row r="44" spans="1:29" s="5" customFormat="1" ht="18.75" customHeight="1">
      <c r="A44" s="17">
        <v>30</v>
      </c>
      <c r="B44" s="27" t="s">
        <v>87</v>
      </c>
      <c r="C44" s="50">
        <f t="shared" si="3"/>
        <v>53823</v>
      </c>
      <c r="D44" s="80">
        <v>53823</v>
      </c>
      <c r="E44" s="80">
        <v>0</v>
      </c>
      <c r="F44" s="80">
        <v>0</v>
      </c>
      <c r="G44" s="19">
        <v>0</v>
      </c>
      <c r="H44" s="80">
        <v>0</v>
      </c>
      <c r="I44" s="128">
        <v>2606</v>
      </c>
      <c r="J44" s="66"/>
      <c r="K44" s="60"/>
      <c r="L44" s="55"/>
      <c r="M44" s="55"/>
      <c r="N44" s="55"/>
      <c r="O44" s="55"/>
      <c r="Q44" s="39"/>
      <c r="S44" s="39"/>
      <c r="U44" s="42"/>
      <c r="W44" s="39"/>
      <c r="Y44" s="39"/>
      <c r="AA44" s="39"/>
      <c r="AC44" s="39"/>
    </row>
    <row r="45" spans="1:29" s="5" customFormat="1" ht="18.75" customHeight="1">
      <c r="A45" s="17">
        <v>31</v>
      </c>
      <c r="B45" s="27" t="s">
        <v>88</v>
      </c>
      <c r="C45" s="50">
        <f t="shared" si="3"/>
        <v>43313</v>
      </c>
      <c r="D45" s="80">
        <v>0</v>
      </c>
      <c r="E45" s="80">
        <v>0</v>
      </c>
      <c r="F45" s="80">
        <v>43313</v>
      </c>
      <c r="G45" s="19">
        <v>0</v>
      </c>
      <c r="H45" s="80">
        <v>0</v>
      </c>
      <c r="I45" s="128">
        <v>2606</v>
      </c>
      <c r="J45" s="66"/>
      <c r="K45" s="60"/>
      <c r="L45" s="55"/>
      <c r="M45" s="55"/>
      <c r="N45" s="55"/>
      <c r="O45" s="55"/>
      <c r="Q45" s="39"/>
      <c r="S45" s="39"/>
      <c r="U45" s="42"/>
      <c r="W45" s="39"/>
      <c r="Y45" s="39"/>
      <c r="AA45" s="39"/>
      <c r="AC45" s="39"/>
    </row>
    <row r="46" spans="1:29" s="5" customFormat="1" ht="18.75" customHeight="1">
      <c r="A46" s="17">
        <v>32</v>
      </c>
      <c r="B46" s="27" t="s">
        <v>89</v>
      </c>
      <c r="C46" s="50">
        <f t="shared" si="3"/>
        <v>26469</v>
      </c>
      <c r="D46" s="80">
        <v>5306</v>
      </c>
      <c r="E46" s="80">
        <v>0</v>
      </c>
      <c r="F46" s="80">
        <v>21163</v>
      </c>
      <c r="G46" s="19">
        <v>0</v>
      </c>
      <c r="H46" s="80">
        <v>0</v>
      </c>
      <c r="I46" s="128">
        <v>2606</v>
      </c>
      <c r="J46" s="66"/>
      <c r="K46" s="60"/>
      <c r="L46" s="55"/>
      <c r="M46" s="55"/>
      <c r="N46" s="55"/>
      <c r="O46" s="55"/>
      <c r="Q46" s="39"/>
      <c r="S46" s="39"/>
      <c r="U46" s="42"/>
      <c r="W46" s="39"/>
      <c r="Y46" s="39"/>
      <c r="AA46" s="39"/>
      <c r="AC46" s="39"/>
    </row>
    <row r="47" spans="1:29" s="5" customFormat="1" ht="18.75" customHeight="1">
      <c r="A47" s="17">
        <v>33</v>
      </c>
      <c r="B47" s="81" t="s">
        <v>90</v>
      </c>
      <c r="C47" s="50">
        <f t="shared" si="3"/>
        <v>36828</v>
      </c>
      <c r="D47" s="80">
        <v>0</v>
      </c>
      <c r="E47" s="80">
        <v>0</v>
      </c>
      <c r="F47" s="80">
        <v>36828</v>
      </c>
      <c r="G47" s="19">
        <v>0</v>
      </c>
      <c r="H47" s="80">
        <v>0</v>
      </c>
      <c r="I47" s="128">
        <v>2606</v>
      </c>
      <c r="J47" s="66"/>
      <c r="K47" s="60"/>
      <c r="L47" s="55"/>
      <c r="M47" s="55"/>
      <c r="N47" s="55"/>
      <c r="O47" s="55"/>
      <c r="Q47" s="39"/>
      <c r="S47" s="39"/>
      <c r="U47" s="42"/>
      <c r="W47" s="39"/>
      <c r="Y47" s="39"/>
      <c r="AA47" s="39"/>
      <c r="AC47" s="39"/>
    </row>
    <row r="48" spans="1:29" s="5" customFormat="1" ht="18.75" customHeight="1">
      <c r="A48" s="17">
        <v>34</v>
      </c>
      <c r="B48" s="81" t="s">
        <v>91</v>
      </c>
      <c r="C48" s="50">
        <f t="shared" si="3"/>
        <v>35719</v>
      </c>
      <c r="D48" s="80">
        <v>0</v>
      </c>
      <c r="E48" s="80">
        <v>0</v>
      </c>
      <c r="F48" s="80">
        <v>35719</v>
      </c>
      <c r="G48" s="19">
        <v>0</v>
      </c>
      <c r="H48" s="80">
        <v>0</v>
      </c>
      <c r="I48" s="128">
        <v>2606</v>
      </c>
      <c r="J48" s="66"/>
      <c r="K48" s="60"/>
      <c r="L48" s="55"/>
      <c r="M48" s="55"/>
      <c r="N48" s="55"/>
      <c r="O48" s="55"/>
      <c r="Q48" s="39"/>
      <c r="S48" s="39"/>
      <c r="U48" s="42"/>
      <c r="W48" s="39"/>
      <c r="Y48" s="39"/>
      <c r="AA48" s="39"/>
      <c r="AC48" s="39"/>
    </row>
    <row r="49" spans="1:29" s="5" customFormat="1" ht="18.75" customHeight="1">
      <c r="A49" s="17">
        <v>35</v>
      </c>
      <c r="B49" s="81" t="s">
        <v>92</v>
      </c>
      <c r="C49" s="50">
        <f t="shared" si="3"/>
        <v>60445</v>
      </c>
      <c r="D49" s="80">
        <v>0</v>
      </c>
      <c r="E49" s="80">
        <v>0</v>
      </c>
      <c r="F49" s="80">
        <v>60445</v>
      </c>
      <c r="G49" s="19">
        <v>0</v>
      </c>
      <c r="H49" s="80">
        <v>0</v>
      </c>
      <c r="I49" s="128">
        <v>2606</v>
      </c>
      <c r="J49" s="66"/>
      <c r="K49" s="60"/>
      <c r="L49" s="55"/>
      <c r="M49" s="55"/>
      <c r="N49" s="55"/>
      <c r="O49" s="55"/>
      <c r="Q49" s="39"/>
      <c r="S49" s="39"/>
      <c r="U49" s="42"/>
      <c r="W49" s="39"/>
      <c r="Y49" s="39"/>
      <c r="AA49" s="39"/>
      <c r="AC49" s="39"/>
    </row>
    <row r="50" spans="1:29" s="5" customFormat="1" ht="18.75" customHeight="1">
      <c r="A50" s="17">
        <v>36</v>
      </c>
      <c r="B50" s="27" t="s">
        <v>135</v>
      </c>
      <c r="C50" s="50">
        <f t="shared" si="3"/>
        <v>69300</v>
      </c>
      <c r="D50" s="80">
        <v>0</v>
      </c>
      <c r="E50" s="80">
        <v>0</v>
      </c>
      <c r="F50" s="80">
        <v>69300</v>
      </c>
      <c r="G50" s="19">
        <v>0</v>
      </c>
      <c r="H50" s="80">
        <v>0</v>
      </c>
      <c r="I50" s="128">
        <v>2606</v>
      </c>
      <c r="J50" s="66"/>
      <c r="K50" s="60"/>
      <c r="L50" s="55"/>
      <c r="M50" s="55"/>
      <c r="N50" s="55"/>
      <c r="O50" s="55"/>
      <c r="Q50" s="39"/>
      <c r="S50" s="39"/>
      <c r="U50" s="42"/>
      <c r="W50" s="39"/>
      <c r="Y50" s="39"/>
      <c r="AA50" s="39"/>
      <c r="AC50" s="39"/>
    </row>
    <row r="51" spans="1:29" s="5" customFormat="1" ht="18.75" customHeight="1">
      <c r="A51" s="17">
        <v>37</v>
      </c>
      <c r="B51" s="81" t="s">
        <v>122</v>
      </c>
      <c r="C51" s="50">
        <f t="shared" si="3"/>
        <v>83738</v>
      </c>
      <c r="D51" s="80">
        <v>0</v>
      </c>
      <c r="E51" s="80">
        <v>0</v>
      </c>
      <c r="F51" s="80">
        <v>83738</v>
      </c>
      <c r="G51" s="19">
        <v>0</v>
      </c>
      <c r="H51" s="80">
        <v>0</v>
      </c>
      <c r="I51" s="128">
        <v>2606</v>
      </c>
      <c r="J51" s="66"/>
      <c r="K51" s="60"/>
      <c r="L51" s="55"/>
      <c r="M51" s="55"/>
      <c r="N51" s="55"/>
      <c r="O51" s="55"/>
      <c r="Q51" s="39"/>
      <c r="S51" s="39"/>
      <c r="U51" s="42"/>
      <c r="W51" s="39"/>
      <c r="Y51" s="39"/>
      <c r="AA51" s="39"/>
      <c r="AC51" s="39"/>
    </row>
    <row r="52" spans="1:29" s="5" customFormat="1" ht="18.75" customHeight="1">
      <c r="A52" s="17">
        <v>38</v>
      </c>
      <c r="B52" s="81" t="s">
        <v>123</v>
      </c>
      <c r="C52" s="50">
        <f t="shared" si="3"/>
        <v>45815</v>
      </c>
      <c r="D52" s="80">
        <v>0</v>
      </c>
      <c r="E52" s="80">
        <v>0</v>
      </c>
      <c r="F52" s="80">
        <v>45815</v>
      </c>
      <c r="G52" s="19">
        <v>0</v>
      </c>
      <c r="H52" s="80">
        <v>0</v>
      </c>
      <c r="I52" s="128">
        <v>2606</v>
      </c>
      <c r="J52" s="66"/>
      <c r="K52" s="60"/>
      <c r="L52" s="55"/>
      <c r="M52" s="55"/>
      <c r="N52" s="55"/>
      <c r="O52" s="55"/>
      <c r="Q52" s="39"/>
      <c r="S52" s="39"/>
      <c r="U52" s="42"/>
      <c r="W52" s="39"/>
      <c r="Y52" s="39"/>
      <c r="AA52" s="39"/>
      <c r="AC52" s="39"/>
    </row>
    <row r="53" spans="1:29" s="5" customFormat="1" ht="18.75" customHeight="1">
      <c r="A53" s="17">
        <v>39</v>
      </c>
      <c r="B53" s="81" t="s">
        <v>93</v>
      </c>
      <c r="C53" s="50">
        <f t="shared" si="3"/>
        <v>41625</v>
      </c>
      <c r="D53" s="80">
        <v>0</v>
      </c>
      <c r="E53" s="80">
        <v>0</v>
      </c>
      <c r="F53" s="80">
        <v>41625</v>
      </c>
      <c r="G53" s="19">
        <v>0</v>
      </c>
      <c r="H53" s="80">
        <v>0</v>
      </c>
      <c r="I53" s="128">
        <v>2606</v>
      </c>
      <c r="J53" s="66"/>
      <c r="K53" s="60"/>
      <c r="L53" s="55"/>
      <c r="M53" s="55"/>
      <c r="N53" s="55"/>
      <c r="O53" s="55"/>
      <c r="Q53" s="39"/>
      <c r="S53" s="39"/>
      <c r="U53" s="42"/>
      <c r="W53" s="39"/>
      <c r="Y53" s="39"/>
      <c r="AA53" s="39"/>
      <c r="AC53" s="39"/>
    </row>
    <row r="54" spans="1:29" s="5" customFormat="1" ht="18.75" customHeight="1">
      <c r="A54" s="17">
        <v>40</v>
      </c>
      <c r="B54" s="27" t="s">
        <v>120</v>
      </c>
      <c r="C54" s="50">
        <f t="shared" si="3"/>
        <v>51450</v>
      </c>
      <c r="D54" s="80">
        <v>51450</v>
      </c>
      <c r="E54" s="80">
        <v>0</v>
      </c>
      <c r="F54" s="80">
        <v>0</v>
      </c>
      <c r="G54" s="19">
        <v>0</v>
      </c>
      <c r="H54" s="80">
        <v>0</v>
      </c>
      <c r="I54" s="128">
        <v>2606</v>
      </c>
      <c r="J54" s="66"/>
      <c r="K54" s="60"/>
      <c r="L54" s="55"/>
      <c r="M54" s="55"/>
      <c r="N54" s="55"/>
      <c r="O54" s="55"/>
      <c r="Q54" s="39"/>
      <c r="S54" s="39"/>
      <c r="U54" s="42"/>
      <c r="W54" s="39"/>
      <c r="Y54" s="39"/>
      <c r="AA54" s="39"/>
      <c r="AC54" s="39"/>
    </row>
    <row r="55" spans="1:29" s="5" customFormat="1" ht="18.75" customHeight="1">
      <c r="A55" s="17">
        <v>41</v>
      </c>
      <c r="B55" s="14" t="s">
        <v>69</v>
      </c>
      <c r="C55" s="24">
        <f t="shared" si="2"/>
        <v>58212</v>
      </c>
      <c r="D55" s="13">
        <v>58212</v>
      </c>
      <c r="E55" s="13">
        <v>0</v>
      </c>
      <c r="F55" s="13">
        <v>0</v>
      </c>
      <c r="G55" s="13">
        <v>0</v>
      </c>
      <c r="H55" s="13">
        <v>0</v>
      </c>
      <c r="I55" s="14">
        <v>2606</v>
      </c>
      <c r="J55" s="66"/>
      <c r="K55" s="60"/>
      <c r="L55" s="55"/>
      <c r="M55" s="55"/>
      <c r="N55" s="55"/>
      <c r="O55" s="55"/>
      <c r="Q55" s="39"/>
      <c r="S55" s="39"/>
      <c r="U55" s="42"/>
      <c r="W55" s="39"/>
      <c r="Y55" s="39"/>
      <c r="AA55" s="39"/>
      <c r="AC55" s="39"/>
    </row>
    <row r="56" spans="1:29" s="5" customFormat="1" ht="18.75" customHeight="1">
      <c r="A56" s="17">
        <v>42</v>
      </c>
      <c r="B56" s="81" t="s">
        <v>70</v>
      </c>
      <c r="C56" s="24">
        <f t="shared" si="2"/>
        <v>42928</v>
      </c>
      <c r="D56" s="13">
        <v>42928</v>
      </c>
      <c r="E56" s="13">
        <v>0</v>
      </c>
      <c r="F56" s="13">
        <v>0</v>
      </c>
      <c r="G56" s="13">
        <v>0</v>
      </c>
      <c r="H56" s="13">
        <v>0</v>
      </c>
      <c r="I56" s="14">
        <v>2606</v>
      </c>
      <c r="J56" s="66"/>
      <c r="K56" s="60"/>
      <c r="L56" s="55"/>
      <c r="M56" s="55"/>
      <c r="N56" s="55"/>
      <c r="O56" s="55"/>
      <c r="Q56" s="39"/>
      <c r="S56" s="39"/>
      <c r="U56" s="42"/>
      <c r="W56" s="39"/>
      <c r="Y56" s="39"/>
      <c r="AA56" s="39"/>
      <c r="AC56" s="39"/>
    </row>
    <row r="57" spans="1:29" s="5" customFormat="1" ht="18.75" customHeight="1">
      <c r="A57" s="17">
        <v>43</v>
      </c>
      <c r="B57" s="81" t="s">
        <v>71</v>
      </c>
      <c r="C57" s="24">
        <f t="shared" si="2"/>
        <v>47740</v>
      </c>
      <c r="D57" s="13">
        <v>47740</v>
      </c>
      <c r="E57" s="13">
        <v>0</v>
      </c>
      <c r="F57" s="13">
        <v>0</v>
      </c>
      <c r="G57" s="13">
        <v>0</v>
      </c>
      <c r="H57" s="13">
        <v>0</v>
      </c>
      <c r="I57" s="14">
        <v>2606</v>
      </c>
      <c r="J57" s="66"/>
      <c r="K57" s="60"/>
      <c r="L57" s="55"/>
      <c r="M57" s="55"/>
      <c r="N57" s="55"/>
      <c r="O57" s="55"/>
      <c r="Q57" s="39"/>
      <c r="S57" s="39"/>
      <c r="U57" s="42"/>
      <c r="W57" s="39"/>
      <c r="Y57" s="39"/>
      <c r="AA57" s="39"/>
      <c r="AC57" s="39"/>
    </row>
    <row r="58" spans="1:29" s="5" customFormat="1" ht="18.75" customHeight="1">
      <c r="A58" s="17">
        <v>44</v>
      </c>
      <c r="B58" s="81" t="s">
        <v>72</v>
      </c>
      <c r="C58" s="24">
        <f t="shared" si="2"/>
        <v>43698</v>
      </c>
      <c r="D58" s="13">
        <v>43698</v>
      </c>
      <c r="E58" s="13">
        <v>0</v>
      </c>
      <c r="F58" s="13">
        <v>0</v>
      </c>
      <c r="G58" s="13">
        <v>0</v>
      </c>
      <c r="H58" s="13">
        <v>0</v>
      </c>
      <c r="I58" s="14">
        <v>2606</v>
      </c>
      <c r="J58" s="66"/>
      <c r="K58" s="60"/>
      <c r="L58" s="55"/>
      <c r="M58" s="55"/>
      <c r="N58" s="55"/>
      <c r="O58" s="55"/>
      <c r="Q58" s="39"/>
      <c r="S58" s="39"/>
      <c r="U58" s="42"/>
      <c r="W58" s="39"/>
      <c r="Y58" s="39"/>
      <c r="AA58" s="39"/>
      <c r="AC58" s="39"/>
    </row>
    <row r="59" spans="1:29" s="5" customFormat="1" ht="18.75" customHeight="1">
      <c r="A59" s="17">
        <v>45</v>
      </c>
      <c r="B59" s="81" t="s">
        <v>73</v>
      </c>
      <c r="C59" s="24">
        <f t="shared" si="2"/>
        <v>31763</v>
      </c>
      <c r="D59" s="13">
        <v>31763</v>
      </c>
      <c r="E59" s="13">
        <v>0</v>
      </c>
      <c r="F59" s="13">
        <v>0</v>
      </c>
      <c r="G59" s="13">
        <v>0</v>
      </c>
      <c r="H59" s="13">
        <v>0</v>
      </c>
      <c r="I59" s="14">
        <v>2606</v>
      </c>
      <c r="J59" s="66"/>
      <c r="K59" s="60"/>
      <c r="L59" s="55"/>
      <c r="M59" s="55"/>
      <c r="N59" s="55"/>
      <c r="O59" s="55"/>
      <c r="Q59" s="39"/>
      <c r="S59" s="39"/>
      <c r="U59" s="42"/>
      <c r="W59" s="39"/>
      <c r="Y59" s="39"/>
      <c r="AA59" s="39"/>
      <c r="AC59" s="39"/>
    </row>
    <row r="60" spans="1:29" s="5" customFormat="1" ht="18.75" customHeight="1">
      <c r="A60" s="17">
        <v>46</v>
      </c>
      <c r="B60" s="81" t="s">
        <v>74</v>
      </c>
      <c r="C60" s="24">
        <f t="shared" si="2"/>
        <v>82340</v>
      </c>
      <c r="D60" s="13">
        <v>82340</v>
      </c>
      <c r="E60" s="13">
        <v>0</v>
      </c>
      <c r="F60" s="13">
        <v>0</v>
      </c>
      <c r="G60" s="13">
        <v>0</v>
      </c>
      <c r="H60" s="13">
        <v>0</v>
      </c>
      <c r="I60" s="14">
        <v>2606</v>
      </c>
      <c r="J60" s="66"/>
      <c r="K60" s="60"/>
      <c r="L60" s="55"/>
      <c r="M60" s="55"/>
      <c r="N60" s="55"/>
      <c r="O60" s="55"/>
      <c r="Q60" s="39"/>
      <c r="S60" s="39"/>
      <c r="U60" s="42"/>
      <c r="W60" s="39"/>
      <c r="Y60" s="39"/>
      <c r="AA60" s="39"/>
      <c r="AC60" s="39"/>
    </row>
    <row r="61" spans="1:29" s="5" customFormat="1" ht="18.75" customHeight="1">
      <c r="A61" s="17">
        <v>47</v>
      </c>
      <c r="B61" s="81" t="s">
        <v>75</v>
      </c>
      <c r="C61" s="24">
        <f t="shared" si="2"/>
        <v>32398</v>
      </c>
      <c r="D61" s="13">
        <v>32398</v>
      </c>
      <c r="E61" s="13">
        <v>0</v>
      </c>
      <c r="F61" s="13">
        <v>0</v>
      </c>
      <c r="G61" s="13">
        <v>0</v>
      </c>
      <c r="H61" s="13">
        <v>0</v>
      </c>
      <c r="I61" s="14">
        <v>2606</v>
      </c>
      <c r="J61" s="66"/>
      <c r="K61" s="60"/>
      <c r="L61" s="55"/>
      <c r="M61" s="55"/>
      <c r="N61" s="55"/>
      <c r="O61" s="55"/>
      <c r="Q61" s="39"/>
      <c r="S61" s="39"/>
      <c r="U61" s="42"/>
      <c r="W61" s="39"/>
      <c r="Y61" s="39"/>
      <c r="AA61" s="39"/>
      <c r="AC61" s="39"/>
    </row>
    <row r="62" spans="1:29" s="5" customFormat="1" ht="18.75" customHeight="1">
      <c r="A62" s="17">
        <v>48</v>
      </c>
      <c r="B62" s="81" t="s">
        <v>76</v>
      </c>
      <c r="C62" s="24">
        <f t="shared" si="2"/>
        <v>42158</v>
      </c>
      <c r="D62" s="13">
        <v>42158</v>
      </c>
      <c r="E62" s="13">
        <v>0</v>
      </c>
      <c r="F62" s="13">
        <v>0</v>
      </c>
      <c r="G62" s="13">
        <v>0</v>
      </c>
      <c r="H62" s="13">
        <v>0</v>
      </c>
      <c r="I62" s="14">
        <v>2606</v>
      </c>
      <c r="J62" s="66"/>
      <c r="K62" s="60"/>
      <c r="L62" s="55"/>
      <c r="M62" s="55"/>
      <c r="N62" s="55"/>
      <c r="O62" s="55"/>
      <c r="Q62" s="39"/>
      <c r="S62" s="39"/>
      <c r="U62" s="42"/>
      <c r="W62" s="39"/>
      <c r="Y62" s="39"/>
      <c r="AA62" s="39"/>
      <c r="AC62" s="39"/>
    </row>
    <row r="63" spans="1:29" s="5" customFormat="1" ht="18.75" customHeight="1">
      <c r="A63" s="17">
        <v>49</v>
      </c>
      <c r="B63" s="81" t="s">
        <v>77</v>
      </c>
      <c r="C63" s="24">
        <f t="shared" si="2"/>
        <v>40590</v>
      </c>
      <c r="D63" s="13">
        <v>40590</v>
      </c>
      <c r="E63" s="13">
        <v>0</v>
      </c>
      <c r="F63" s="13">
        <v>0</v>
      </c>
      <c r="G63" s="13">
        <v>0</v>
      </c>
      <c r="H63" s="13">
        <v>0</v>
      </c>
      <c r="I63" s="14">
        <v>2606</v>
      </c>
      <c r="J63" s="66"/>
      <c r="K63" s="60"/>
      <c r="L63" s="55"/>
      <c r="M63" s="55"/>
      <c r="N63" s="55"/>
      <c r="O63" s="55"/>
      <c r="Q63" s="39"/>
      <c r="S63" s="39"/>
      <c r="U63" s="42"/>
      <c r="W63" s="39"/>
      <c r="Y63" s="39"/>
      <c r="AA63" s="39"/>
      <c r="AC63" s="39"/>
    </row>
    <row r="64" spans="1:29" s="5" customFormat="1" ht="18.75" customHeight="1">
      <c r="A64" s="17">
        <v>50</v>
      </c>
      <c r="B64" s="81" t="s">
        <v>105</v>
      </c>
      <c r="C64" s="24">
        <f t="shared" si="2"/>
        <v>11642</v>
      </c>
      <c r="D64" s="13">
        <v>11642</v>
      </c>
      <c r="E64" s="13">
        <v>0</v>
      </c>
      <c r="F64" s="13">
        <v>0</v>
      </c>
      <c r="G64" s="13">
        <v>0</v>
      </c>
      <c r="H64" s="13">
        <v>0</v>
      </c>
      <c r="I64" s="14">
        <v>2606</v>
      </c>
      <c r="J64" s="66"/>
      <c r="K64" s="60"/>
      <c r="L64" s="55"/>
      <c r="M64" s="55"/>
      <c r="N64" s="55"/>
      <c r="O64" s="55"/>
      <c r="Q64" s="39"/>
      <c r="S64" s="39"/>
      <c r="U64" s="42"/>
      <c r="W64" s="39"/>
      <c r="Y64" s="39"/>
      <c r="AA64" s="39"/>
      <c r="AC64" s="39"/>
    </row>
    <row r="65" spans="1:29" s="5" customFormat="1" ht="18.75" customHeight="1">
      <c r="A65" s="17">
        <v>51</v>
      </c>
      <c r="B65" s="81" t="s">
        <v>124</v>
      </c>
      <c r="C65" s="24">
        <f t="shared" si="2"/>
        <v>19573</v>
      </c>
      <c r="D65" s="13">
        <v>19573</v>
      </c>
      <c r="E65" s="13">
        <v>0</v>
      </c>
      <c r="F65" s="13">
        <v>0</v>
      </c>
      <c r="G65" s="13">
        <v>0</v>
      </c>
      <c r="H65" s="13">
        <v>0</v>
      </c>
      <c r="I65" s="14">
        <v>2606</v>
      </c>
      <c r="J65" s="66"/>
      <c r="K65" s="60"/>
      <c r="L65" s="55"/>
      <c r="M65" s="55"/>
      <c r="N65" s="55"/>
      <c r="O65" s="55"/>
      <c r="Q65" s="39"/>
      <c r="S65" s="39"/>
      <c r="U65" s="42"/>
      <c r="W65" s="39"/>
      <c r="Y65" s="39"/>
      <c r="AA65" s="39"/>
      <c r="AC65" s="39"/>
    </row>
    <row r="66" spans="1:29" s="5" customFormat="1" ht="18.75" customHeight="1">
      <c r="A66" s="17">
        <v>52</v>
      </c>
      <c r="B66" s="81" t="s">
        <v>125</v>
      </c>
      <c r="C66" s="24">
        <f t="shared" si="2"/>
        <v>23677</v>
      </c>
      <c r="D66" s="13">
        <v>23677</v>
      </c>
      <c r="E66" s="13">
        <v>0</v>
      </c>
      <c r="F66" s="13">
        <v>0</v>
      </c>
      <c r="G66" s="13">
        <v>0</v>
      </c>
      <c r="H66" s="13">
        <v>0</v>
      </c>
      <c r="I66" s="14">
        <v>2606</v>
      </c>
      <c r="J66" s="66"/>
      <c r="K66" s="60"/>
      <c r="L66" s="55"/>
      <c r="M66" s="55"/>
      <c r="N66" s="55"/>
      <c r="O66" s="55"/>
      <c r="Q66" s="39"/>
      <c r="S66" s="39"/>
      <c r="U66" s="42"/>
      <c r="W66" s="39"/>
      <c r="Y66" s="39"/>
      <c r="AA66" s="39"/>
      <c r="AC66" s="39"/>
    </row>
    <row r="67" spans="1:29" s="5" customFormat="1" ht="18.75" customHeight="1">
      <c r="A67" s="17">
        <v>53</v>
      </c>
      <c r="B67" s="81" t="s">
        <v>78</v>
      </c>
      <c r="C67" s="24">
        <f t="shared" si="2"/>
        <v>41099</v>
      </c>
      <c r="D67" s="13">
        <v>41099</v>
      </c>
      <c r="E67" s="13">
        <v>0</v>
      </c>
      <c r="F67" s="13">
        <v>0</v>
      </c>
      <c r="G67" s="13">
        <v>0</v>
      </c>
      <c r="H67" s="13">
        <v>0</v>
      </c>
      <c r="I67" s="14">
        <v>2606</v>
      </c>
      <c r="J67" s="66"/>
      <c r="K67" s="60"/>
      <c r="L67" s="55"/>
      <c r="M67" s="55"/>
      <c r="N67" s="55"/>
      <c r="O67" s="55"/>
      <c r="Q67" s="39"/>
      <c r="S67" s="39"/>
      <c r="U67" s="42"/>
      <c r="W67" s="39"/>
      <c r="Y67" s="39"/>
      <c r="AA67" s="39"/>
      <c r="AC67" s="39"/>
    </row>
    <row r="68" spans="1:29" s="5" customFormat="1" ht="18.75" customHeight="1">
      <c r="A68" s="17">
        <v>54</v>
      </c>
      <c r="B68" s="81" t="s">
        <v>79</v>
      </c>
      <c r="C68" s="24">
        <f t="shared" si="2"/>
        <v>72303</v>
      </c>
      <c r="D68" s="13">
        <v>72303</v>
      </c>
      <c r="E68" s="13">
        <v>0</v>
      </c>
      <c r="F68" s="13">
        <v>0</v>
      </c>
      <c r="G68" s="13">
        <v>0</v>
      </c>
      <c r="H68" s="13">
        <v>0</v>
      </c>
      <c r="I68" s="14">
        <v>2606</v>
      </c>
      <c r="J68" s="66"/>
      <c r="K68" s="60"/>
      <c r="L68" s="55"/>
      <c r="M68" s="55"/>
      <c r="N68" s="55"/>
      <c r="O68" s="55"/>
      <c r="Q68" s="39"/>
      <c r="S68" s="39"/>
      <c r="U68" s="42"/>
      <c r="W68" s="39"/>
      <c r="Y68" s="39"/>
      <c r="AA68" s="39"/>
      <c r="AC68" s="39"/>
    </row>
    <row r="69" spans="1:29" s="5" customFormat="1" ht="18.75" customHeight="1">
      <c r="A69" s="17">
        <v>55</v>
      </c>
      <c r="B69" s="81" t="s">
        <v>80</v>
      </c>
      <c r="C69" s="24">
        <f t="shared" si="2"/>
        <v>43200</v>
      </c>
      <c r="D69" s="13">
        <v>43200</v>
      </c>
      <c r="E69" s="13">
        <v>0</v>
      </c>
      <c r="F69" s="13">
        <v>0</v>
      </c>
      <c r="G69" s="13">
        <v>0</v>
      </c>
      <c r="H69" s="13">
        <v>0</v>
      </c>
      <c r="I69" s="14">
        <v>2606</v>
      </c>
      <c r="J69" s="66"/>
      <c r="K69" s="60"/>
      <c r="L69" s="55"/>
      <c r="M69" s="55"/>
      <c r="N69" s="55"/>
      <c r="O69" s="55"/>
      <c r="Q69" s="39"/>
      <c r="S69" s="39"/>
      <c r="U69" s="42"/>
      <c r="W69" s="39"/>
      <c r="Y69" s="39"/>
      <c r="AA69" s="39"/>
      <c r="AC69" s="39"/>
    </row>
    <row r="70" spans="1:29" s="5" customFormat="1" ht="18.75" customHeight="1">
      <c r="A70" s="17">
        <v>56</v>
      </c>
      <c r="B70" s="81" t="s">
        <v>106</v>
      </c>
      <c r="C70" s="24">
        <f t="shared" si="2"/>
        <v>35613</v>
      </c>
      <c r="D70" s="13">
        <v>0</v>
      </c>
      <c r="E70" s="13">
        <v>0</v>
      </c>
      <c r="F70" s="13">
        <v>35613</v>
      </c>
      <c r="G70" s="13">
        <v>0</v>
      </c>
      <c r="H70" s="13">
        <v>0</v>
      </c>
      <c r="I70" s="14">
        <v>2606</v>
      </c>
      <c r="J70" s="66"/>
      <c r="K70" s="60"/>
      <c r="L70" s="55"/>
      <c r="M70" s="55"/>
      <c r="N70" s="55"/>
      <c r="O70" s="55"/>
      <c r="Q70" s="39"/>
      <c r="S70" s="39"/>
      <c r="U70" s="42"/>
      <c r="W70" s="39"/>
      <c r="Y70" s="39"/>
      <c r="AA70" s="39"/>
      <c r="AC70" s="39"/>
    </row>
    <row r="71" spans="1:29" s="5" customFormat="1" ht="21.75" customHeight="1">
      <c r="A71" s="102"/>
      <c r="B71" s="78" t="s">
        <v>20</v>
      </c>
      <c r="C71" s="28">
        <f t="shared" si="2"/>
        <v>45000</v>
      </c>
      <c r="D71" s="23">
        <f>SUM(D72:D72)</f>
        <v>0</v>
      </c>
      <c r="E71" s="23">
        <f>SUM(E72:E72)</f>
        <v>0</v>
      </c>
      <c r="F71" s="23">
        <f>SUM(F72:F72)</f>
        <v>45000</v>
      </c>
      <c r="G71" s="23">
        <f>SUM(G72:G72)</f>
        <v>0</v>
      </c>
      <c r="H71" s="23">
        <f>SUM(H72:H72)</f>
        <v>0</v>
      </c>
      <c r="I71" s="14"/>
      <c r="J71" s="66"/>
      <c r="K71" s="60"/>
      <c r="L71" s="55"/>
      <c r="M71" s="55"/>
      <c r="N71" s="55"/>
      <c r="O71" s="55"/>
      <c r="Q71" s="39"/>
      <c r="S71" s="39"/>
      <c r="U71" s="42"/>
      <c r="W71" s="39"/>
      <c r="Y71" s="39"/>
      <c r="AA71" s="39"/>
      <c r="AC71" s="39"/>
    </row>
    <row r="72" spans="1:29" s="5" customFormat="1" ht="21.75" customHeight="1">
      <c r="A72" s="93">
        <v>57</v>
      </c>
      <c r="B72" s="103" t="s">
        <v>58</v>
      </c>
      <c r="C72" s="95">
        <f t="shared" si="2"/>
        <v>45000</v>
      </c>
      <c r="D72" s="104">
        <v>0</v>
      </c>
      <c r="E72" s="104">
        <v>0</v>
      </c>
      <c r="F72" s="104">
        <v>45000</v>
      </c>
      <c r="G72" s="88">
        <v>0</v>
      </c>
      <c r="H72" s="104">
        <v>0</v>
      </c>
      <c r="I72" s="101">
        <v>2603</v>
      </c>
      <c r="J72" s="66"/>
      <c r="K72" s="60"/>
      <c r="L72" s="55"/>
      <c r="M72" s="55"/>
      <c r="N72" s="55"/>
      <c r="O72" s="55"/>
      <c r="Q72" s="39"/>
      <c r="S72" s="39"/>
      <c r="U72" s="42"/>
      <c r="W72" s="39"/>
      <c r="Y72" s="39"/>
      <c r="AA72" s="39"/>
      <c r="AC72" s="39"/>
    </row>
    <row r="73" spans="1:31" s="5" customFormat="1" ht="19.5" customHeight="1">
      <c r="A73" s="172" t="s">
        <v>8</v>
      </c>
      <c r="B73" s="173"/>
      <c r="C73" s="28">
        <f t="shared" si="2"/>
        <v>457612</v>
      </c>
      <c r="D73" s="23">
        <f>SUM(D74+D78+D76)</f>
        <v>109200</v>
      </c>
      <c r="E73" s="23">
        <f>SUM(E74+E78+E76)</f>
        <v>0</v>
      </c>
      <c r="F73" s="23">
        <f>SUM(F74+F78+F76)</f>
        <v>164844</v>
      </c>
      <c r="G73" s="23">
        <f>SUM(G74+G78+G76)</f>
        <v>0</v>
      </c>
      <c r="H73" s="23">
        <f>SUM(H74+H78+H76)</f>
        <v>183568</v>
      </c>
      <c r="I73" s="4"/>
      <c r="J73" s="66"/>
      <c r="K73" s="64"/>
      <c r="L73" s="64"/>
      <c r="M73" s="64"/>
      <c r="N73" s="55"/>
      <c r="O73" s="55"/>
      <c r="P73" s="49"/>
      <c r="Q73" s="39"/>
      <c r="R73" s="46"/>
      <c r="S73" s="39"/>
      <c r="T73" s="46"/>
      <c r="U73" s="42"/>
      <c r="V73" s="46"/>
      <c r="W73" s="39"/>
      <c r="X73" s="46"/>
      <c r="Y73" s="39"/>
      <c r="Z73" s="46"/>
      <c r="AA73" s="39"/>
      <c r="AB73" s="46"/>
      <c r="AC73" s="39"/>
      <c r="AD73" s="46"/>
      <c r="AE73" s="46"/>
    </row>
    <row r="74" spans="1:31" s="5" customFormat="1" ht="19.5" customHeight="1">
      <c r="A74" s="162"/>
      <c r="B74" s="34" t="s">
        <v>21</v>
      </c>
      <c r="C74" s="28">
        <f t="shared" si="2"/>
        <v>347224</v>
      </c>
      <c r="D74" s="23">
        <f>SUM(D75)</f>
        <v>0</v>
      </c>
      <c r="E74" s="23">
        <v>0</v>
      </c>
      <c r="F74" s="23">
        <f>SUM(F75)</f>
        <v>163656</v>
      </c>
      <c r="G74" s="23">
        <f>SUM(G75)</f>
        <v>0</v>
      </c>
      <c r="H74" s="23">
        <f>SUM(H75)</f>
        <v>183568</v>
      </c>
      <c r="I74" s="4"/>
      <c r="J74" s="66"/>
      <c r="K74" s="64"/>
      <c r="L74" s="64"/>
      <c r="M74" s="64"/>
      <c r="N74" s="55"/>
      <c r="O74" s="55"/>
      <c r="P74" s="46"/>
      <c r="Q74" s="39"/>
      <c r="R74" s="46"/>
      <c r="S74" s="39"/>
      <c r="T74" s="46"/>
      <c r="U74" s="42"/>
      <c r="V74" s="46"/>
      <c r="W74" s="39"/>
      <c r="X74" s="46"/>
      <c r="Y74" s="39"/>
      <c r="Z74" s="46"/>
      <c r="AA74" s="39"/>
      <c r="AB74" s="46"/>
      <c r="AC74" s="39"/>
      <c r="AD74" s="46"/>
      <c r="AE74" s="46"/>
    </row>
    <row r="75" spans="1:31" s="5" customFormat="1" ht="17.25" customHeight="1">
      <c r="A75" s="108">
        <v>58</v>
      </c>
      <c r="B75" s="100" t="s">
        <v>32</v>
      </c>
      <c r="C75" s="95">
        <f t="shared" si="2"/>
        <v>347224</v>
      </c>
      <c r="D75" s="96">
        <v>0</v>
      </c>
      <c r="E75" s="96">
        <v>0</v>
      </c>
      <c r="F75" s="96">
        <v>163656</v>
      </c>
      <c r="G75" s="96">
        <v>0</v>
      </c>
      <c r="H75" s="96">
        <v>183568</v>
      </c>
      <c r="I75" s="101">
        <v>2759</v>
      </c>
      <c r="J75" s="66"/>
      <c r="K75" s="67"/>
      <c r="L75" s="68"/>
      <c r="M75" s="68"/>
      <c r="N75" s="68"/>
      <c r="O75" s="55"/>
      <c r="P75" s="46"/>
      <c r="Q75" s="39"/>
      <c r="R75" s="46"/>
      <c r="S75" s="39"/>
      <c r="T75" s="46"/>
      <c r="U75" s="42"/>
      <c r="V75" s="46"/>
      <c r="W75" s="39"/>
      <c r="X75" s="46"/>
      <c r="Y75" s="39"/>
      <c r="Z75" s="46"/>
      <c r="AA75" s="39"/>
      <c r="AB75" s="46"/>
      <c r="AC75" s="39"/>
      <c r="AD75" s="46"/>
      <c r="AE75" s="46"/>
    </row>
    <row r="76" spans="1:31" s="5" customFormat="1" ht="17.25" customHeight="1">
      <c r="A76" s="43" t="s">
        <v>30</v>
      </c>
      <c r="B76" s="44"/>
      <c r="C76" s="24">
        <f>SUM(D76:H76)</f>
        <v>109200</v>
      </c>
      <c r="D76" s="13">
        <f>SUM(D77)</f>
        <v>109200</v>
      </c>
      <c r="E76" s="13">
        <f>SUM(E77)</f>
        <v>0</v>
      </c>
      <c r="F76" s="13">
        <f>SUM(F77)</f>
        <v>0</v>
      </c>
      <c r="G76" s="13">
        <f>SUM(G77)</f>
        <v>0</v>
      </c>
      <c r="H76" s="13">
        <f>SUM(H77)</f>
        <v>0</v>
      </c>
      <c r="I76" s="4"/>
      <c r="J76" s="66"/>
      <c r="K76" s="67"/>
      <c r="L76" s="68"/>
      <c r="M76" s="68"/>
      <c r="N76" s="68"/>
      <c r="O76" s="55"/>
      <c r="P76" s="46"/>
      <c r="Q76" s="39"/>
      <c r="R76" s="46"/>
      <c r="S76" s="39"/>
      <c r="T76" s="46"/>
      <c r="U76" s="42"/>
      <c r="V76" s="46"/>
      <c r="W76" s="39"/>
      <c r="X76" s="46"/>
      <c r="Y76" s="39"/>
      <c r="Z76" s="46"/>
      <c r="AA76" s="39"/>
      <c r="AB76" s="46"/>
      <c r="AC76" s="39"/>
      <c r="AD76" s="46"/>
      <c r="AE76" s="46"/>
    </row>
    <row r="77" spans="1:31" s="5" customFormat="1" ht="29.25" customHeight="1">
      <c r="A77" s="147">
        <v>59</v>
      </c>
      <c r="B77" s="30" t="s">
        <v>127</v>
      </c>
      <c r="C77" s="24">
        <f>SUM(D77:H77)</f>
        <v>109200</v>
      </c>
      <c r="D77" s="13">
        <v>109200</v>
      </c>
      <c r="E77" s="13">
        <v>0</v>
      </c>
      <c r="F77" s="13">
        <v>0</v>
      </c>
      <c r="G77" s="13">
        <v>0</v>
      </c>
      <c r="H77" s="13">
        <v>0</v>
      </c>
      <c r="I77" s="4">
        <v>2738</v>
      </c>
      <c r="J77" s="66"/>
      <c r="K77" s="67"/>
      <c r="L77" s="68"/>
      <c r="M77" s="68"/>
      <c r="N77" s="68"/>
      <c r="O77" s="55"/>
      <c r="P77" s="46"/>
      <c r="Q77" s="39"/>
      <c r="R77" s="46"/>
      <c r="S77" s="39"/>
      <c r="T77" s="46"/>
      <c r="U77" s="42"/>
      <c r="V77" s="46"/>
      <c r="W77" s="39"/>
      <c r="X77" s="46"/>
      <c r="Y77" s="39"/>
      <c r="Z77" s="46"/>
      <c r="AA77" s="39"/>
      <c r="AB77" s="46"/>
      <c r="AC77" s="39"/>
      <c r="AD77" s="46"/>
      <c r="AE77" s="46"/>
    </row>
    <row r="78" spans="1:31" s="5" customFormat="1" ht="18" customHeight="1">
      <c r="A78" s="15"/>
      <c r="B78" s="30" t="s">
        <v>20</v>
      </c>
      <c r="C78" s="28">
        <f t="shared" si="2"/>
        <v>1188</v>
      </c>
      <c r="D78" s="23">
        <f>SUM(D79:D79)</f>
        <v>0</v>
      </c>
      <c r="E78" s="23">
        <f>SUM(E79:E79)</f>
        <v>0</v>
      </c>
      <c r="F78" s="23">
        <f>SUM(F79:F79)</f>
        <v>1188</v>
      </c>
      <c r="G78" s="3">
        <v>0</v>
      </c>
      <c r="H78" s="23">
        <f>SUM(H79:H79)</f>
        <v>0</v>
      </c>
      <c r="I78" s="9"/>
      <c r="J78" s="66"/>
      <c r="K78" s="58"/>
      <c r="L78" s="58"/>
      <c r="M78" s="58"/>
      <c r="N78" s="55"/>
      <c r="O78" s="55"/>
      <c r="P78" s="40"/>
      <c r="Q78" s="39"/>
      <c r="R78" s="40"/>
      <c r="S78" s="39"/>
      <c r="T78" s="40"/>
      <c r="U78" s="42"/>
      <c r="V78" s="40"/>
      <c r="W78" s="39"/>
      <c r="X78" s="40"/>
      <c r="Y78" s="39"/>
      <c r="Z78" s="40"/>
      <c r="AA78" s="39"/>
      <c r="AB78" s="40"/>
      <c r="AC78" s="39"/>
      <c r="AD78" s="40"/>
      <c r="AE78" s="40"/>
    </row>
    <row r="79" spans="1:29" s="5" customFormat="1" ht="18" customHeight="1">
      <c r="A79" s="93">
        <v>60</v>
      </c>
      <c r="B79" s="100" t="s">
        <v>22</v>
      </c>
      <c r="C79" s="95">
        <f t="shared" si="2"/>
        <v>1188</v>
      </c>
      <c r="D79" s="96">
        <v>0</v>
      </c>
      <c r="E79" s="96">
        <v>0</v>
      </c>
      <c r="F79" s="88">
        <v>1188</v>
      </c>
      <c r="G79" s="88">
        <v>0</v>
      </c>
      <c r="H79" s="96">
        <v>0</v>
      </c>
      <c r="I79" s="101">
        <v>2759</v>
      </c>
      <c r="J79" s="66"/>
      <c r="K79" s="60"/>
      <c r="L79" s="55"/>
      <c r="M79" s="55"/>
      <c r="N79" s="55"/>
      <c r="O79" s="55"/>
      <c r="Q79" s="39"/>
      <c r="S79" s="39"/>
      <c r="U79" s="42"/>
      <c r="W79" s="39">
        <f>+W79:AB80</f>
        <v>0</v>
      </c>
      <c r="Y79" s="39"/>
      <c r="AA79" s="39"/>
      <c r="AC79" s="39"/>
    </row>
    <row r="80" spans="1:31" s="5" customFormat="1" ht="15.75" customHeight="1">
      <c r="A80" s="174" t="s">
        <v>12</v>
      </c>
      <c r="B80" s="175"/>
      <c r="C80" s="28">
        <f t="shared" si="2"/>
        <v>1800</v>
      </c>
      <c r="D80" s="3">
        <v>0</v>
      </c>
      <c r="E80" s="3">
        <f>SUM(E81)</f>
        <v>0</v>
      </c>
      <c r="F80" s="3">
        <f>SUM(F81)</f>
        <v>1800</v>
      </c>
      <c r="G80" s="3">
        <v>0</v>
      </c>
      <c r="H80" s="3">
        <v>0</v>
      </c>
      <c r="I80" s="4"/>
      <c r="J80" s="66"/>
      <c r="K80" s="58"/>
      <c r="L80" s="58"/>
      <c r="M80" s="58"/>
      <c r="N80" s="55"/>
      <c r="O80" s="55"/>
      <c r="P80" s="47"/>
      <c r="Q80" s="39"/>
      <c r="R80" s="40"/>
      <c r="S80" s="39"/>
      <c r="T80" s="40"/>
      <c r="U80" s="42"/>
      <c r="V80" s="40"/>
      <c r="W80" s="39"/>
      <c r="X80" s="40"/>
      <c r="Y80" s="39"/>
      <c r="Z80" s="40"/>
      <c r="AA80" s="39"/>
      <c r="AB80" s="40"/>
      <c r="AC80" s="39"/>
      <c r="AD80" s="40"/>
      <c r="AE80" s="40"/>
    </row>
    <row r="81" spans="1:31" s="5" customFormat="1" ht="15.75" customHeight="1">
      <c r="A81" s="176" t="s">
        <v>56</v>
      </c>
      <c r="B81" s="177"/>
      <c r="C81" s="24">
        <f t="shared" si="2"/>
        <v>1800</v>
      </c>
      <c r="D81" s="18">
        <f>SUM(D82)</f>
        <v>0</v>
      </c>
      <c r="E81" s="18">
        <f>SUM(E82)</f>
        <v>0</v>
      </c>
      <c r="F81" s="18">
        <f>SUM(F82)</f>
        <v>1800</v>
      </c>
      <c r="G81" s="18">
        <f>SUM(G82)</f>
        <v>0</v>
      </c>
      <c r="H81" s="18">
        <f>SUM(H82)</f>
        <v>0</v>
      </c>
      <c r="I81" s="4"/>
      <c r="J81" s="66"/>
      <c r="K81" s="58"/>
      <c r="L81" s="58"/>
      <c r="M81" s="58"/>
      <c r="N81" s="55"/>
      <c r="O81" s="55"/>
      <c r="P81" s="47"/>
      <c r="Q81" s="39"/>
      <c r="R81" s="40"/>
      <c r="S81" s="39"/>
      <c r="T81" s="40"/>
      <c r="U81" s="42"/>
      <c r="V81" s="40"/>
      <c r="W81" s="39"/>
      <c r="X81" s="40"/>
      <c r="Y81" s="39"/>
      <c r="Z81" s="40"/>
      <c r="AA81" s="39"/>
      <c r="AB81" s="40"/>
      <c r="AC81" s="39"/>
      <c r="AD81" s="40"/>
      <c r="AE81" s="40"/>
    </row>
    <row r="82" spans="1:31" s="5" customFormat="1" ht="25.5" customHeight="1">
      <c r="A82" s="100">
        <v>61</v>
      </c>
      <c r="B82" s="109" t="s">
        <v>57</v>
      </c>
      <c r="C82" s="95">
        <f t="shared" si="2"/>
        <v>1800</v>
      </c>
      <c r="D82" s="110">
        <v>0</v>
      </c>
      <c r="E82" s="110">
        <v>0</v>
      </c>
      <c r="F82" s="104">
        <v>1800</v>
      </c>
      <c r="G82" s="110">
        <v>0</v>
      </c>
      <c r="H82" s="110">
        <v>0</v>
      </c>
      <c r="I82" s="101">
        <v>2832</v>
      </c>
      <c r="J82" s="66"/>
      <c r="K82" s="58"/>
      <c r="L82" s="58"/>
      <c r="M82" s="58"/>
      <c r="N82" s="55"/>
      <c r="O82" s="55"/>
      <c r="P82" s="47"/>
      <c r="Q82" s="39"/>
      <c r="R82" s="40"/>
      <c r="S82" s="39"/>
      <c r="T82" s="40"/>
      <c r="U82" s="42"/>
      <c r="V82" s="40"/>
      <c r="W82" s="39"/>
      <c r="X82" s="40"/>
      <c r="Y82" s="39"/>
      <c r="Z82" s="40"/>
      <c r="AA82" s="39"/>
      <c r="AB82" s="40"/>
      <c r="AC82" s="39"/>
      <c r="AD82" s="40"/>
      <c r="AE82" s="40"/>
    </row>
    <row r="83" spans="1:31" s="5" customFormat="1" ht="21.75" customHeight="1">
      <c r="A83" s="168" t="s">
        <v>2</v>
      </c>
      <c r="B83" s="178"/>
      <c r="C83" s="87">
        <f t="shared" si="2"/>
        <v>1131622</v>
      </c>
      <c r="D83" s="20">
        <f>SUM(D84+D87+D88+D96+D101+D134+D139+D145)</f>
        <v>0</v>
      </c>
      <c r="E83" s="20">
        <f>SUM(E84+E87+E88+E96+E101+E134+E139+E145)</f>
        <v>810901</v>
      </c>
      <c r="F83" s="20">
        <f>SUM(F84+F87+F88+F96+F101+F134+F139+F145)</f>
        <v>42585</v>
      </c>
      <c r="G83" s="20">
        <f>SUM(G84+G87+G88+G96+G101+G134+G139+G145)</f>
        <v>0</v>
      </c>
      <c r="H83" s="20">
        <f>SUM(H84+H87+H88+H96+H101+H134+H139+H145)</f>
        <v>278136</v>
      </c>
      <c r="I83" s="10"/>
      <c r="J83" s="66"/>
      <c r="K83" s="65"/>
      <c r="L83" s="65"/>
      <c r="M83" s="65"/>
      <c r="N83" s="55"/>
      <c r="O83" s="55"/>
      <c r="P83" s="47"/>
      <c r="Q83" s="39"/>
      <c r="R83" s="47"/>
      <c r="S83" s="39"/>
      <c r="T83" s="47"/>
      <c r="U83" s="42"/>
      <c r="V83" s="47"/>
      <c r="W83" s="39"/>
      <c r="X83" s="47"/>
      <c r="Y83" s="39"/>
      <c r="Z83" s="47"/>
      <c r="AA83" s="39"/>
      <c r="AB83" s="47"/>
      <c r="AC83" s="39"/>
      <c r="AD83" s="47"/>
      <c r="AE83" s="47"/>
    </row>
    <row r="84" spans="1:31" s="5" customFormat="1" ht="14.25" customHeight="1">
      <c r="A84" s="6" t="s">
        <v>5</v>
      </c>
      <c r="B84" s="7"/>
      <c r="C84" s="28">
        <f t="shared" si="2"/>
        <v>9200</v>
      </c>
      <c r="D84" s="18">
        <f aca="true" t="shared" si="4" ref="D84:H85">SUM(D85)</f>
        <v>0</v>
      </c>
      <c r="E84" s="18">
        <f t="shared" si="4"/>
        <v>0</v>
      </c>
      <c r="F84" s="18">
        <f t="shared" si="4"/>
        <v>9200</v>
      </c>
      <c r="G84" s="18">
        <f t="shared" si="4"/>
        <v>0</v>
      </c>
      <c r="H84" s="18">
        <f t="shared" si="4"/>
        <v>0</v>
      </c>
      <c r="I84" s="3"/>
      <c r="J84" s="66"/>
      <c r="K84" s="58"/>
      <c r="L84" s="58"/>
      <c r="M84" s="58"/>
      <c r="N84" s="55"/>
      <c r="O84" s="55"/>
      <c r="P84" s="40"/>
      <c r="Q84" s="39"/>
      <c r="R84" s="40"/>
      <c r="S84" s="39"/>
      <c r="T84" s="40"/>
      <c r="U84" s="42"/>
      <c r="V84" s="40"/>
      <c r="W84" s="39"/>
      <c r="X84" s="40"/>
      <c r="Y84" s="39"/>
      <c r="Z84" s="40"/>
      <c r="AA84" s="39"/>
      <c r="AB84" s="40"/>
      <c r="AC84" s="39"/>
      <c r="AD84" s="40"/>
      <c r="AE84" s="40"/>
    </row>
    <row r="85" spans="1:31" s="5" customFormat="1" ht="14.25" customHeight="1">
      <c r="A85" s="179" t="s">
        <v>14</v>
      </c>
      <c r="B85" s="180"/>
      <c r="C85" s="18">
        <f>SUM(D85:H85)</f>
        <v>9200</v>
      </c>
      <c r="D85" s="18">
        <f t="shared" si="4"/>
        <v>0</v>
      </c>
      <c r="E85" s="18">
        <f t="shared" si="4"/>
        <v>0</v>
      </c>
      <c r="F85" s="18">
        <f t="shared" si="4"/>
        <v>9200</v>
      </c>
      <c r="G85" s="18">
        <f t="shared" si="4"/>
        <v>0</v>
      </c>
      <c r="H85" s="18">
        <f t="shared" si="4"/>
        <v>0</v>
      </c>
      <c r="I85" s="3"/>
      <c r="J85" s="66"/>
      <c r="K85" s="58"/>
      <c r="L85" s="58"/>
      <c r="M85" s="58"/>
      <c r="N85" s="55"/>
      <c r="O85" s="55"/>
      <c r="P85" s="40"/>
      <c r="Q85" s="39"/>
      <c r="R85" s="40"/>
      <c r="S85" s="39"/>
      <c r="T85" s="40"/>
      <c r="U85" s="42"/>
      <c r="V85" s="40"/>
      <c r="W85" s="39"/>
      <c r="X85" s="40"/>
      <c r="Y85" s="39"/>
      <c r="Z85" s="40"/>
      <c r="AA85" s="39"/>
      <c r="AB85" s="40"/>
      <c r="AC85" s="39"/>
      <c r="AD85" s="40"/>
      <c r="AE85" s="40"/>
    </row>
    <row r="86" spans="1:31" s="5" customFormat="1" ht="14.25" customHeight="1">
      <c r="A86" s="2">
        <v>62</v>
      </c>
      <c r="B86" s="148" t="s">
        <v>128</v>
      </c>
      <c r="C86" s="24">
        <f>SUM(D86:H86)</f>
        <v>9200</v>
      </c>
      <c r="D86" s="19">
        <v>0</v>
      </c>
      <c r="E86" s="19">
        <v>0</v>
      </c>
      <c r="F86" s="19">
        <v>9200</v>
      </c>
      <c r="G86" s="19">
        <v>0</v>
      </c>
      <c r="H86" s="19">
        <v>0</v>
      </c>
      <c r="I86" s="2">
        <v>2122</v>
      </c>
      <c r="J86" s="61"/>
      <c r="K86" s="58"/>
      <c r="L86" s="58"/>
      <c r="M86" s="58"/>
      <c r="N86" s="55"/>
      <c r="O86" s="55"/>
      <c r="P86" s="40"/>
      <c r="Q86" s="39"/>
      <c r="R86" s="40"/>
      <c r="S86" s="39"/>
      <c r="T86" s="40"/>
      <c r="U86" s="42"/>
      <c r="V86" s="40"/>
      <c r="W86" s="39"/>
      <c r="X86" s="40"/>
      <c r="Y86" s="39"/>
      <c r="Z86" s="40"/>
      <c r="AA86" s="39"/>
      <c r="AB86" s="40"/>
      <c r="AC86" s="39"/>
      <c r="AD86" s="40"/>
      <c r="AE86" s="40"/>
    </row>
    <row r="87" spans="1:31" s="5" customFormat="1" ht="21" customHeight="1">
      <c r="A87" s="21" t="s">
        <v>13</v>
      </c>
      <c r="B87" s="22"/>
      <c r="C87" s="3">
        <f t="shared" si="2"/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/>
      <c r="J87" s="66"/>
      <c r="K87" s="58"/>
      <c r="L87" s="58"/>
      <c r="M87" s="58"/>
      <c r="N87" s="55"/>
      <c r="O87" s="55"/>
      <c r="P87" s="40"/>
      <c r="Q87" s="39"/>
      <c r="R87" s="40"/>
      <c r="S87" s="39"/>
      <c r="T87" s="40"/>
      <c r="U87" s="42"/>
      <c r="V87" s="40"/>
      <c r="W87" s="39"/>
      <c r="X87" s="40"/>
      <c r="Y87" s="39"/>
      <c r="Z87" s="40"/>
      <c r="AA87" s="39"/>
      <c r="AB87" s="40"/>
      <c r="AC87" s="39"/>
      <c r="AD87" s="40"/>
      <c r="AE87" s="40"/>
    </row>
    <row r="88" spans="1:31" s="5" customFormat="1" ht="18.75" customHeight="1">
      <c r="A88" s="6" t="s">
        <v>4</v>
      </c>
      <c r="B88" s="8"/>
      <c r="C88" s="87">
        <f t="shared" si="2"/>
        <v>461126</v>
      </c>
      <c r="D88" s="156">
        <f>SUM(D89+D91+D94)</f>
        <v>0</v>
      </c>
      <c r="E88" s="156">
        <f>SUM(E89+E91+E94)</f>
        <v>331339</v>
      </c>
      <c r="F88" s="156">
        <f>SUM(F89+F91+F94)</f>
        <v>0</v>
      </c>
      <c r="G88" s="156">
        <f>SUM(G89+G91+G94)</f>
        <v>0</v>
      </c>
      <c r="H88" s="156">
        <f>SUM(H89+H91+H94)</f>
        <v>129787</v>
      </c>
      <c r="I88" s="4"/>
      <c r="J88" s="66"/>
      <c r="K88" s="65"/>
      <c r="L88" s="65"/>
      <c r="M88" s="65"/>
      <c r="N88" s="55"/>
      <c r="O88" s="55"/>
      <c r="P88" s="40"/>
      <c r="Q88" s="39"/>
      <c r="R88" s="40"/>
      <c r="S88" s="39"/>
      <c r="T88" s="40"/>
      <c r="U88" s="42"/>
      <c r="V88" s="40"/>
      <c r="W88" s="39"/>
      <c r="X88" s="40"/>
      <c r="Y88" s="39"/>
      <c r="Z88" s="40"/>
      <c r="AA88" s="39"/>
      <c r="AB88" s="40"/>
      <c r="AC88" s="39"/>
      <c r="AD88" s="40"/>
      <c r="AE88" s="40"/>
    </row>
    <row r="89" spans="1:31" s="5" customFormat="1" ht="18.75" customHeight="1">
      <c r="A89" s="181" t="s">
        <v>15</v>
      </c>
      <c r="B89" s="182"/>
      <c r="C89" s="87">
        <f>SUM(D89:H89)</f>
        <v>10000</v>
      </c>
      <c r="D89" s="10">
        <f>SUM(D90)</f>
        <v>0</v>
      </c>
      <c r="E89" s="10">
        <f>SUM(E90)</f>
        <v>10000</v>
      </c>
      <c r="F89" s="10">
        <f>SUM(F90)</f>
        <v>0</v>
      </c>
      <c r="G89" s="10">
        <f>SUM(G90)</f>
        <v>0</v>
      </c>
      <c r="H89" s="10">
        <f>SUM(H90)</f>
        <v>0</v>
      </c>
      <c r="I89" s="4"/>
      <c r="J89" s="66"/>
      <c r="K89" s="65"/>
      <c r="L89" s="65"/>
      <c r="M89" s="65"/>
      <c r="N89" s="55"/>
      <c r="O89" s="55"/>
      <c r="P89" s="40"/>
      <c r="Q89" s="39"/>
      <c r="R89" s="40"/>
      <c r="S89" s="39"/>
      <c r="T89" s="40"/>
      <c r="U89" s="42"/>
      <c r="V89" s="40"/>
      <c r="W89" s="39"/>
      <c r="X89" s="40"/>
      <c r="Y89" s="39"/>
      <c r="Z89" s="40"/>
      <c r="AA89" s="39"/>
      <c r="AB89" s="40"/>
      <c r="AC89" s="39"/>
      <c r="AD89" s="40"/>
      <c r="AE89" s="40"/>
    </row>
    <row r="90" spans="1:31" s="5" customFormat="1" ht="18.75" customHeight="1">
      <c r="A90" s="155">
        <v>63</v>
      </c>
      <c r="B90" s="157" t="s">
        <v>134</v>
      </c>
      <c r="C90" s="158">
        <f>SUM(D90:H90)</f>
        <v>10000</v>
      </c>
      <c r="D90" s="159">
        <v>0</v>
      </c>
      <c r="E90" s="159">
        <v>10000</v>
      </c>
      <c r="F90" s="159">
        <v>0</v>
      </c>
      <c r="G90" s="159">
        <v>0</v>
      </c>
      <c r="H90" s="159">
        <v>0</v>
      </c>
      <c r="I90" s="4">
        <v>1322</v>
      </c>
      <c r="J90" s="66"/>
      <c r="K90" s="65"/>
      <c r="L90" s="65"/>
      <c r="M90" s="65"/>
      <c r="N90" s="55"/>
      <c r="O90" s="55"/>
      <c r="P90" s="40"/>
      <c r="Q90" s="39"/>
      <c r="R90" s="40"/>
      <c r="S90" s="39"/>
      <c r="T90" s="40"/>
      <c r="U90" s="42"/>
      <c r="V90" s="40"/>
      <c r="W90" s="39"/>
      <c r="X90" s="40"/>
      <c r="Y90" s="39"/>
      <c r="Z90" s="40"/>
      <c r="AA90" s="39"/>
      <c r="AB90" s="40"/>
      <c r="AC90" s="39"/>
      <c r="AD90" s="40"/>
      <c r="AE90" s="40"/>
    </row>
    <row r="91" spans="1:31" s="5" customFormat="1" ht="15" customHeight="1">
      <c r="A91" s="179" t="s">
        <v>14</v>
      </c>
      <c r="B91" s="180"/>
      <c r="C91" s="28">
        <f t="shared" si="2"/>
        <v>448427</v>
      </c>
      <c r="D91" s="3">
        <f>SUM(D92:D93)</f>
        <v>0</v>
      </c>
      <c r="E91" s="3">
        <f>SUM(E92:E93)</f>
        <v>318640</v>
      </c>
      <c r="F91" s="3">
        <f>SUM(F92:F93)</f>
        <v>0</v>
      </c>
      <c r="G91" s="3">
        <f>SUM(G92:G93)</f>
        <v>0</v>
      </c>
      <c r="H91" s="3">
        <f>SUM(H92:H93)</f>
        <v>129787</v>
      </c>
      <c r="I91" s="4"/>
      <c r="J91" s="66"/>
      <c r="K91" s="58"/>
      <c r="L91" s="58"/>
      <c r="M91" s="58"/>
      <c r="N91" s="55"/>
      <c r="O91" s="55"/>
      <c r="P91" s="40"/>
      <c r="Q91" s="39"/>
      <c r="R91" s="40"/>
      <c r="S91" s="39"/>
      <c r="T91" s="40"/>
      <c r="U91" s="42"/>
      <c r="V91" s="40"/>
      <c r="W91" s="39"/>
      <c r="X91" s="40"/>
      <c r="Y91" s="39"/>
      <c r="Z91" s="40"/>
      <c r="AA91" s="39"/>
      <c r="AB91" s="40"/>
      <c r="AC91" s="39"/>
      <c r="AD91" s="40"/>
      <c r="AE91" s="40"/>
    </row>
    <row r="92" spans="1:29" s="5" customFormat="1" ht="15">
      <c r="A92" s="91">
        <v>64</v>
      </c>
      <c r="B92" s="111" t="s">
        <v>60</v>
      </c>
      <c r="C92" s="91">
        <f t="shared" si="2"/>
        <v>318640</v>
      </c>
      <c r="D92" s="91">
        <v>0</v>
      </c>
      <c r="E92" s="88">
        <v>318640</v>
      </c>
      <c r="F92" s="88">
        <v>0</v>
      </c>
      <c r="G92" s="88">
        <v>0</v>
      </c>
      <c r="H92" s="91">
        <v>0</v>
      </c>
      <c r="I92" s="101">
        <v>1326</v>
      </c>
      <c r="J92" s="66"/>
      <c r="K92" s="77"/>
      <c r="L92" s="55"/>
      <c r="M92" s="68"/>
      <c r="N92" s="55"/>
      <c r="O92" s="55"/>
      <c r="Q92" s="39"/>
      <c r="S92" s="39"/>
      <c r="U92" s="42"/>
      <c r="W92" s="39"/>
      <c r="Y92" s="39"/>
      <c r="AA92" s="39"/>
      <c r="AC92" s="39"/>
    </row>
    <row r="93" spans="1:29" s="5" customFormat="1" ht="34.5">
      <c r="A93" s="91">
        <v>65</v>
      </c>
      <c r="B93" s="112" t="s">
        <v>31</v>
      </c>
      <c r="C93" s="91">
        <f t="shared" si="2"/>
        <v>129787</v>
      </c>
      <c r="D93" s="88">
        <v>0</v>
      </c>
      <c r="E93" s="88"/>
      <c r="F93" s="88">
        <v>0</v>
      </c>
      <c r="G93" s="88">
        <v>0</v>
      </c>
      <c r="H93" s="96">
        <v>129787</v>
      </c>
      <c r="I93" s="101">
        <v>1322</v>
      </c>
      <c r="J93" s="66"/>
      <c r="K93" s="77"/>
      <c r="L93" s="55"/>
      <c r="M93" s="68"/>
      <c r="N93" s="55"/>
      <c r="O93" s="55"/>
      <c r="Q93" s="39"/>
      <c r="S93" s="39"/>
      <c r="U93" s="42"/>
      <c r="W93" s="39"/>
      <c r="Y93" s="39"/>
      <c r="AA93" s="39"/>
      <c r="AC93" s="39"/>
    </row>
    <row r="94" spans="1:29" s="5" customFormat="1" ht="15" customHeight="1">
      <c r="A94" s="181" t="s">
        <v>16</v>
      </c>
      <c r="B94" s="183"/>
      <c r="C94" s="156">
        <f>SUM(D94:H94)</f>
        <v>2699</v>
      </c>
      <c r="D94" s="23">
        <f>SUM(D95)</f>
        <v>0</v>
      </c>
      <c r="E94" s="23">
        <f>SUM(E95)</f>
        <v>2699</v>
      </c>
      <c r="F94" s="23">
        <f>SUM(F95)</f>
        <v>0</v>
      </c>
      <c r="G94" s="23">
        <f>SUM(G95)</f>
        <v>0</v>
      </c>
      <c r="H94" s="23">
        <f>SUM(H95)</f>
        <v>0</v>
      </c>
      <c r="I94" s="4"/>
      <c r="J94" s="66"/>
      <c r="K94" s="77"/>
      <c r="L94" s="55"/>
      <c r="M94" s="68"/>
      <c r="N94" s="55"/>
      <c r="O94" s="55"/>
      <c r="Q94" s="39"/>
      <c r="S94" s="39"/>
      <c r="U94" s="42"/>
      <c r="W94" s="39"/>
      <c r="Y94" s="39"/>
      <c r="AA94" s="39"/>
      <c r="AC94" s="39"/>
    </row>
    <row r="95" spans="1:29" s="5" customFormat="1" ht="15" customHeight="1">
      <c r="A95" s="155">
        <v>66</v>
      </c>
      <c r="B95" s="135" t="s">
        <v>133</v>
      </c>
      <c r="C95" s="14">
        <f>SUM(D95:H95)</f>
        <v>2699</v>
      </c>
      <c r="D95" s="2">
        <v>0</v>
      </c>
      <c r="E95" s="2">
        <v>2699</v>
      </c>
      <c r="F95" s="2">
        <v>0</v>
      </c>
      <c r="G95" s="2">
        <v>0</v>
      </c>
      <c r="H95" s="13">
        <v>0</v>
      </c>
      <c r="I95" s="4">
        <v>1322</v>
      </c>
      <c r="J95" s="66"/>
      <c r="K95" s="77"/>
      <c r="L95" s="55"/>
      <c r="M95" s="68"/>
      <c r="N95" s="55"/>
      <c r="O95" s="55"/>
      <c r="Q95" s="39"/>
      <c r="S95" s="39"/>
      <c r="U95" s="42"/>
      <c r="W95" s="39"/>
      <c r="Y95" s="39"/>
      <c r="AA95" s="39"/>
      <c r="AC95" s="39"/>
    </row>
    <row r="96" spans="1:31" s="5" customFormat="1" ht="15">
      <c r="A96" s="6" t="s">
        <v>9</v>
      </c>
      <c r="B96" s="8"/>
      <c r="C96" s="28">
        <f t="shared" si="2"/>
        <v>61000</v>
      </c>
      <c r="D96" s="23">
        <f>SUM(D97+D99)</f>
        <v>0</v>
      </c>
      <c r="E96" s="23">
        <f>SUM(E97+E99)</f>
        <v>61000</v>
      </c>
      <c r="F96" s="23">
        <f>SUM(F97+F99)</f>
        <v>0</v>
      </c>
      <c r="G96" s="23">
        <f>SUM(G97+G99)</f>
        <v>0</v>
      </c>
      <c r="H96" s="23">
        <f>SUM(H97+H99)</f>
        <v>0</v>
      </c>
      <c r="I96" s="9"/>
      <c r="J96" s="66"/>
      <c r="K96" s="64"/>
      <c r="L96" s="64"/>
      <c r="M96" s="64"/>
      <c r="N96" s="55"/>
      <c r="O96" s="55"/>
      <c r="P96" s="46"/>
      <c r="Q96" s="39"/>
      <c r="R96" s="46"/>
      <c r="S96" s="39"/>
      <c r="T96" s="46"/>
      <c r="U96" s="42"/>
      <c r="V96" s="46"/>
      <c r="W96" s="39"/>
      <c r="X96" s="46"/>
      <c r="Y96" s="39"/>
      <c r="Z96" s="46"/>
      <c r="AA96" s="39"/>
      <c r="AB96" s="46"/>
      <c r="AC96" s="39"/>
      <c r="AD96" s="46"/>
      <c r="AE96" s="46"/>
    </row>
    <row r="97" spans="1:31" s="5" customFormat="1" ht="15">
      <c r="A97" s="179" t="s">
        <v>14</v>
      </c>
      <c r="B97" s="180"/>
      <c r="C97" s="28">
        <f>SUM(D98:H98)</f>
        <v>9000</v>
      </c>
      <c r="D97" s="23">
        <f>SUM(D98)</f>
        <v>0</v>
      </c>
      <c r="E97" s="23">
        <f>SUM(E98)</f>
        <v>9000</v>
      </c>
      <c r="F97" s="23">
        <f>SUM(F98)</f>
        <v>0</v>
      </c>
      <c r="G97" s="23">
        <f>SUM(G98)</f>
        <v>0</v>
      </c>
      <c r="H97" s="23">
        <f>SUM(H98)</f>
        <v>0</v>
      </c>
      <c r="I97" s="9"/>
      <c r="J97" s="66"/>
      <c r="K97" s="64"/>
      <c r="L97" s="64"/>
      <c r="M97" s="64"/>
      <c r="N97" s="55"/>
      <c r="O97" s="55"/>
      <c r="P97" s="46"/>
      <c r="Q97" s="39"/>
      <c r="R97" s="46"/>
      <c r="S97" s="39"/>
      <c r="T97" s="46"/>
      <c r="U97" s="42"/>
      <c r="V97" s="46"/>
      <c r="W97" s="39"/>
      <c r="X97" s="46"/>
      <c r="Y97" s="39"/>
      <c r="Z97" s="46"/>
      <c r="AA97" s="39"/>
      <c r="AB97" s="46"/>
      <c r="AC97" s="39"/>
      <c r="AD97" s="46"/>
      <c r="AE97" s="46"/>
    </row>
    <row r="98" spans="1:31" s="5" customFormat="1" ht="15">
      <c r="A98" s="132">
        <v>67</v>
      </c>
      <c r="B98" s="144" t="s">
        <v>100</v>
      </c>
      <c r="C98" s="24">
        <f>SUM(D98:H98)</f>
        <v>9000</v>
      </c>
      <c r="D98" s="13">
        <v>0</v>
      </c>
      <c r="E98" s="13">
        <v>9000</v>
      </c>
      <c r="F98" s="13">
        <v>0</v>
      </c>
      <c r="G98" s="13">
        <v>0</v>
      </c>
      <c r="H98" s="13">
        <v>0</v>
      </c>
      <c r="I98" s="4">
        <v>1437</v>
      </c>
      <c r="J98" s="66"/>
      <c r="K98" s="64"/>
      <c r="L98" s="64"/>
      <c r="M98" s="64"/>
      <c r="N98" s="55"/>
      <c r="O98" s="55"/>
      <c r="P98" s="46"/>
      <c r="Q98" s="39"/>
      <c r="R98" s="46"/>
      <c r="S98" s="39"/>
      <c r="T98" s="46"/>
      <c r="U98" s="42"/>
      <c r="V98" s="46"/>
      <c r="W98" s="39"/>
      <c r="X98" s="46"/>
      <c r="Y98" s="39"/>
      <c r="Z98" s="46"/>
      <c r="AA98" s="39"/>
      <c r="AB98" s="46"/>
      <c r="AC98" s="39"/>
      <c r="AD98" s="46"/>
      <c r="AE98" s="46"/>
    </row>
    <row r="99" spans="1:31" s="5" customFormat="1" ht="15">
      <c r="A99" s="168" t="s">
        <v>7</v>
      </c>
      <c r="B99" s="184"/>
      <c r="C99" s="28">
        <f t="shared" si="2"/>
        <v>52000</v>
      </c>
      <c r="D99" s="23">
        <f>SUM(D100)</f>
        <v>0</v>
      </c>
      <c r="E99" s="23">
        <f>SUM(E100)</f>
        <v>52000</v>
      </c>
      <c r="F99" s="23">
        <f>SUM(F100)</f>
        <v>0</v>
      </c>
      <c r="G99" s="23">
        <v>0</v>
      </c>
      <c r="H99" s="23">
        <f>SUM(H100)</f>
        <v>0</v>
      </c>
      <c r="I99" s="9"/>
      <c r="J99" s="66"/>
      <c r="K99" s="64"/>
      <c r="L99" s="64"/>
      <c r="M99" s="64"/>
      <c r="N99" s="55"/>
      <c r="O99" s="55"/>
      <c r="P99" s="46"/>
      <c r="Q99" s="39"/>
      <c r="R99" s="46"/>
      <c r="S99" s="39"/>
      <c r="T99" s="46"/>
      <c r="U99" s="42"/>
      <c r="V99" s="46"/>
      <c r="W99" s="39"/>
      <c r="X99" s="46"/>
      <c r="Y99" s="39"/>
      <c r="Z99" s="46"/>
      <c r="AA99" s="39"/>
      <c r="AB99" s="46"/>
      <c r="AC99" s="39"/>
      <c r="AD99" s="46"/>
      <c r="AE99" s="46"/>
    </row>
    <row r="100" spans="1:31" s="5" customFormat="1" ht="15">
      <c r="A100" s="88">
        <v>68</v>
      </c>
      <c r="B100" s="113" t="s">
        <v>35</v>
      </c>
      <c r="C100" s="95">
        <f t="shared" si="2"/>
        <v>52000</v>
      </c>
      <c r="D100" s="96">
        <v>0</v>
      </c>
      <c r="E100" s="96">
        <v>52000</v>
      </c>
      <c r="F100" s="96">
        <v>0</v>
      </c>
      <c r="G100" s="96">
        <v>0</v>
      </c>
      <c r="H100" s="96">
        <v>0</v>
      </c>
      <c r="I100" s="101">
        <v>1437</v>
      </c>
      <c r="J100" s="66"/>
      <c r="K100" s="64"/>
      <c r="L100" s="55"/>
      <c r="M100" s="61"/>
      <c r="N100" s="55"/>
      <c r="O100" s="55"/>
      <c r="P100" s="46"/>
      <c r="Q100" s="39"/>
      <c r="R100" s="46"/>
      <c r="S100" s="39"/>
      <c r="T100" s="46"/>
      <c r="U100" s="42"/>
      <c r="V100" s="46"/>
      <c r="W100" s="39"/>
      <c r="X100" s="46"/>
      <c r="Y100" s="39"/>
      <c r="Z100" s="46"/>
      <c r="AA100" s="39"/>
      <c r="AB100" s="46"/>
      <c r="AC100" s="39"/>
      <c r="AD100" s="46"/>
      <c r="AE100" s="46"/>
    </row>
    <row r="101" spans="1:31" s="5" customFormat="1" ht="15" customHeight="1">
      <c r="A101" s="185" t="s">
        <v>62</v>
      </c>
      <c r="B101" s="186"/>
      <c r="C101" s="28">
        <f t="shared" si="2"/>
        <v>420625</v>
      </c>
      <c r="D101" s="3">
        <f>SUM(D102+D111+D114+D125+D129)</f>
        <v>0</v>
      </c>
      <c r="E101" s="3">
        <f>SUM(E102+E111+E114+E125+E129)</f>
        <v>418562</v>
      </c>
      <c r="F101" s="3">
        <f>SUM(F102+F111+F114+F125+F129)</f>
        <v>0</v>
      </c>
      <c r="G101" s="3">
        <f>SUM(G102+G111+G114+G125+G129)</f>
        <v>0</v>
      </c>
      <c r="H101" s="3">
        <f>SUM(H102+H111+H114+H125+H129)</f>
        <v>2063</v>
      </c>
      <c r="I101" s="4"/>
      <c r="J101" s="66"/>
      <c r="K101" s="58"/>
      <c r="L101" s="58"/>
      <c r="M101" s="58"/>
      <c r="N101" s="55"/>
      <c r="O101" s="55"/>
      <c r="P101" s="40"/>
      <c r="Q101" s="39"/>
      <c r="R101" s="40"/>
      <c r="S101" s="39"/>
      <c r="T101" s="40"/>
      <c r="U101" s="42"/>
      <c r="V101" s="40"/>
      <c r="W101" s="39"/>
      <c r="X101" s="40"/>
      <c r="Y101" s="39"/>
      <c r="Z101" s="40"/>
      <c r="AA101" s="39"/>
      <c r="AB101" s="40"/>
      <c r="AC101" s="39"/>
      <c r="AD101" s="40"/>
      <c r="AE101" s="40"/>
    </row>
    <row r="102" spans="1:31" s="5" customFormat="1" ht="15" customHeight="1">
      <c r="A102" s="181" t="s">
        <v>15</v>
      </c>
      <c r="B102" s="182"/>
      <c r="C102" s="28">
        <f t="shared" si="2"/>
        <v>17563</v>
      </c>
      <c r="D102" s="3">
        <f>SUM(D103:D110)</f>
        <v>0</v>
      </c>
      <c r="E102" s="3">
        <f>SUM(E103:E110)</f>
        <v>15500</v>
      </c>
      <c r="F102" s="3">
        <f>SUM(F103:F110)</f>
        <v>0</v>
      </c>
      <c r="G102" s="3">
        <f>SUM(G103:G110)</f>
        <v>0</v>
      </c>
      <c r="H102" s="3">
        <f>SUM(H103:H110)</f>
        <v>2063</v>
      </c>
      <c r="I102" s="4"/>
      <c r="J102" s="66"/>
      <c r="K102" s="58"/>
      <c r="L102" s="58"/>
      <c r="M102" s="58"/>
      <c r="N102" s="55"/>
      <c r="O102" s="55"/>
      <c r="P102" s="40"/>
      <c r="Q102" s="39"/>
      <c r="R102" s="40"/>
      <c r="S102" s="39"/>
      <c r="T102" s="40"/>
      <c r="U102" s="42"/>
      <c r="V102" s="40"/>
      <c r="W102" s="39"/>
      <c r="X102" s="40"/>
      <c r="Y102" s="39"/>
      <c r="Z102" s="40"/>
      <c r="AA102" s="39"/>
      <c r="AB102" s="40"/>
      <c r="AC102" s="39"/>
      <c r="AD102" s="40"/>
      <c r="AE102" s="40"/>
    </row>
    <row r="103" spans="1:31" s="5" customFormat="1" ht="15" customHeight="1">
      <c r="A103" s="103">
        <v>69</v>
      </c>
      <c r="B103" s="113" t="s">
        <v>107</v>
      </c>
      <c r="C103" s="95">
        <f t="shared" si="2"/>
        <v>6000</v>
      </c>
      <c r="D103" s="88">
        <v>0</v>
      </c>
      <c r="E103" s="88">
        <v>6000</v>
      </c>
      <c r="F103" s="88">
        <v>0</v>
      </c>
      <c r="G103" s="88">
        <v>0</v>
      </c>
      <c r="H103" s="88">
        <v>0</v>
      </c>
      <c r="I103" s="101">
        <v>1541</v>
      </c>
      <c r="J103" s="66"/>
      <c r="K103" s="67"/>
      <c r="L103" s="55"/>
      <c r="M103" s="67"/>
      <c r="N103" s="55"/>
      <c r="O103" s="55"/>
      <c r="P103" s="40"/>
      <c r="Q103" s="39"/>
      <c r="R103" s="40"/>
      <c r="S103" s="39"/>
      <c r="T103" s="40"/>
      <c r="U103" s="42"/>
      <c r="V103" s="40"/>
      <c r="W103" s="39"/>
      <c r="X103" s="40"/>
      <c r="Y103" s="39"/>
      <c r="Z103" s="40"/>
      <c r="AA103" s="39"/>
      <c r="AB103" s="40"/>
      <c r="AC103" s="39"/>
      <c r="AD103" s="40"/>
      <c r="AE103" s="40"/>
    </row>
    <row r="104" spans="1:31" s="5" customFormat="1" ht="15" customHeight="1">
      <c r="A104" s="138">
        <v>70</v>
      </c>
      <c r="B104" s="109" t="s">
        <v>45</v>
      </c>
      <c r="C104" s="139">
        <f t="shared" si="2"/>
        <v>2000</v>
      </c>
      <c r="D104" s="140">
        <v>0</v>
      </c>
      <c r="E104" s="140">
        <v>2000</v>
      </c>
      <c r="F104" s="140">
        <v>0</v>
      </c>
      <c r="G104" s="140">
        <v>0</v>
      </c>
      <c r="H104" s="140">
        <v>0</v>
      </c>
      <c r="I104" s="141">
        <v>1561</v>
      </c>
      <c r="J104" s="66"/>
      <c r="K104" s="67"/>
      <c r="L104" s="55"/>
      <c r="M104" s="67"/>
      <c r="N104" s="55"/>
      <c r="O104" s="55"/>
      <c r="P104" s="40"/>
      <c r="Q104" s="39"/>
      <c r="R104" s="40"/>
      <c r="S104" s="39"/>
      <c r="T104" s="40"/>
      <c r="U104" s="42"/>
      <c r="V104" s="40"/>
      <c r="W104" s="39"/>
      <c r="X104" s="40"/>
      <c r="Y104" s="39"/>
      <c r="Z104" s="40"/>
      <c r="AA104" s="39"/>
      <c r="AB104" s="40"/>
      <c r="AC104" s="39"/>
      <c r="AD104" s="40"/>
      <c r="AE104" s="40"/>
    </row>
    <row r="105" spans="1:31" s="5" customFormat="1" ht="15" customHeight="1">
      <c r="A105" s="142">
        <v>71</v>
      </c>
      <c r="B105" s="144" t="s">
        <v>96</v>
      </c>
      <c r="C105" s="24">
        <f aca="true" t="shared" si="5" ref="C105:C110">SUM(D105:H105)</f>
        <v>1500</v>
      </c>
      <c r="D105" s="2">
        <v>0</v>
      </c>
      <c r="E105" s="2">
        <v>1500</v>
      </c>
      <c r="F105" s="2">
        <v>0</v>
      </c>
      <c r="G105" s="2">
        <v>0</v>
      </c>
      <c r="H105" s="2">
        <v>0</v>
      </c>
      <c r="I105" s="4">
        <v>1561</v>
      </c>
      <c r="J105" s="66"/>
      <c r="K105" s="67"/>
      <c r="L105" s="55"/>
      <c r="M105" s="67"/>
      <c r="N105" s="55"/>
      <c r="O105" s="55"/>
      <c r="P105" s="40"/>
      <c r="Q105" s="39"/>
      <c r="R105" s="40"/>
      <c r="S105" s="39"/>
      <c r="T105" s="40"/>
      <c r="U105" s="42"/>
      <c r="V105" s="40"/>
      <c r="W105" s="39"/>
      <c r="X105" s="40"/>
      <c r="Y105" s="39"/>
      <c r="Z105" s="40"/>
      <c r="AA105" s="39"/>
      <c r="AB105" s="40"/>
      <c r="AC105" s="39"/>
      <c r="AD105" s="40"/>
      <c r="AE105" s="40"/>
    </row>
    <row r="106" spans="1:31" s="5" customFormat="1" ht="15" customHeight="1">
      <c r="A106" s="142">
        <v>72</v>
      </c>
      <c r="B106" s="143" t="s">
        <v>97</v>
      </c>
      <c r="C106" s="50">
        <f t="shared" si="5"/>
        <v>2000</v>
      </c>
      <c r="D106" s="19">
        <v>0</v>
      </c>
      <c r="E106" s="19">
        <v>2000</v>
      </c>
      <c r="F106" s="19">
        <v>0</v>
      </c>
      <c r="G106" s="19">
        <v>0</v>
      </c>
      <c r="H106" s="19">
        <v>0</v>
      </c>
      <c r="I106" s="4">
        <v>1561</v>
      </c>
      <c r="J106" s="66"/>
      <c r="K106" s="67"/>
      <c r="L106" s="55"/>
      <c r="M106" s="67"/>
      <c r="N106" s="55"/>
      <c r="O106" s="55"/>
      <c r="P106" s="40"/>
      <c r="Q106" s="39"/>
      <c r="R106" s="40"/>
      <c r="S106" s="39"/>
      <c r="T106" s="40"/>
      <c r="U106" s="42"/>
      <c r="V106" s="40"/>
      <c r="W106" s="39"/>
      <c r="X106" s="40"/>
      <c r="Y106" s="39"/>
      <c r="Z106" s="40"/>
      <c r="AA106" s="39"/>
      <c r="AB106" s="40"/>
      <c r="AC106" s="39"/>
      <c r="AD106" s="40"/>
      <c r="AE106" s="40"/>
    </row>
    <row r="107" spans="1:31" s="5" customFormat="1" ht="15" customHeight="1">
      <c r="A107" s="142">
        <v>73</v>
      </c>
      <c r="B107" s="143" t="s">
        <v>98</v>
      </c>
      <c r="C107" s="50">
        <f t="shared" si="5"/>
        <v>1000</v>
      </c>
      <c r="D107" s="19">
        <v>0</v>
      </c>
      <c r="E107" s="19">
        <v>1000</v>
      </c>
      <c r="F107" s="19">
        <v>0</v>
      </c>
      <c r="G107" s="19">
        <v>0</v>
      </c>
      <c r="H107" s="19">
        <v>0</v>
      </c>
      <c r="I107" s="4">
        <v>1561</v>
      </c>
      <c r="J107" s="66"/>
      <c r="K107" s="67"/>
      <c r="L107" s="55"/>
      <c r="M107" s="67"/>
      <c r="N107" s="55"/>
      <c r="O107" s="55"/>
      <c r="P107" s="40"/>
      <c r="Q107" s="39"/>
      <c r="R107" s="40"/>
      <c r="S107" s="39"/>
      <c r="T107" s="40"/>
      <c r="U107" s="42"/>
      <c r="V107" s="40"/>
      <c r="W107" s="39"/>
      <c r="X107" s="40"/>
      <c r="Y107" s="39"/>
      <c r="Z107" s="40"/>
      <c r="AA107" s="39"/>
      <c r="AB107" s="40"/>
      <c r="AC107" s="39"/>
      <c r="AD107" s="40"/>
      <c r="AE107" s="40"/>
    </row>
    <row r="108" spans="1:31" s="5" customFormat="1" ht="15" customHeight="1">
      <c r="A108" s="142">
        <v>74</v>
      </c>
      <c r="B108" s="143" t="s">
        <v>115</v>
      </c>
      <c r="C108" s="50">
        <f t="shared" si="5"/>
        <v>2000</v>
      </c>
      <c r="D108" s="19">
        <v>0</v>
      </c>
      <c r="E108" s="19">
        <v>2000</v>
      </c>
      <c r="F108" s="19">
        <v>0</v>
      </c>
      <c r="G108" s="19">
        <v>0</v>
      </c>
      <c r="H108" s="19">
        <v>0</v>
      </c>
      <c r="I108" s="127">
        <v>1550</v>
      </c>
      <c r="J108" s="66"/>
      <c r="K108" s="67"/>
      <c r="L108" s="55"/>
      <c r="M108" s="67"/>
      <c r="N108" s="55"/>
      <c r="O108" s="55"/>
      <c r="P108" s="40"/>
      <c r="Q108" s="39"/>
      <c r="R108" s="40"/>
      <c r="S108" s="39"/>
      <c r="T108" s="40"/>
      <c r="U108" s="42"/>
      <c r="V108" s="40"/>
      <c r="W108" s="39"/>
      <c r="X108" s="40"/>
      <c r="Y108" s="39"/>
      <c r="Z108" s="40"/>
      <c r="AA108" s="39"/>
      <c r="AB108" s="40"/>
      <c r="AC108" s="39"/>
      <c r="AD108" s="40"/>
      <c r="AE108" s="40"/>
    </row>
    <row r="109" spans="1:31" s="5" customFormat="1" ht="15" customHeight="1">
      <c r="A109" s="142">
        <v>75</v>
      </c>
      <c r="B109" s="143" t="s">
        <v>118</v>
      </c>
      <c r="C109" s="50">
        <f t="shared" si="5"/>
        <v>1000</v>
      </c>
      <c r="D109" s="19">
        <v>0</v>
      </c>
      <c r="E109" s="19">
        <v>1000</v>
      </c>
      <c r="F109" s="19">
        <v>0</v>
      </c>
      <c r="G109" s="19">
        <v>0</v>
      </c>
      <c r="H109" s="19">
        <v>0</v>
      </c>
      <c r="I109" s="127">
        <v>1534</v>
      </c>
      <c r="J109" s="66"/>
      <c r="K109" s="67"/>
      <c r="L109" s="55"/>
      <c r="M109" s="67"/>
      <c r="N109" s="55"/>
      <c r="O109" s="55"/>
      <c r="P109" s="40"/>
      <c r="Q109" s="39"/>
      <c r="R109" s="40"/>
      <c r="S109" s="39"/>
      <c r="T109" s="40"/>
      <c r="U109" s="42"/>
      <c r="V109" s="40"/>
      <c r="W109" s="39"/>
      <c r="X109" s="40"/>
      <c r="Y109" s="39"/>
      <c r="Z109" s="40"/>
      <c r="AA109" s="39"/>
      <c r="AB109" s="40"/>
      <c r="AC109" s="39"/>
      <c r="AD109" s="40"/>
      <c r="AE109" s="40"/>
    </row>
    <row r="110" spans="1:31" s="5" customFormat="1" ht="15" customHeight="1">
      <c r="A110" s="146">
        <v>76</v>
      </c>
      <c r="B110" s="142" t="s">
        <v>126</v>
      </c>
      <c r="C110" s="50">
        <f t="shared" si="5"/>
        <v>2063</v>
      </c>
      <c r="D110" s="19">
        <v>0</v>
      </c>
      <c r="E110" s="19">
        <v>0</v>
      </c>
      <c r="F110" s="19">
        <v>0</v>
      </c>
      <c r="G110" s="19">
        <v>0</v>
      </c>
      <c r="H110" s="19">
        <v>2063</v>
      </c>
      <c r="I110" s="127">
        <v>2589</v>
      </c>
      <c r="J110" s="66"/>
      <c r="K110" s="67"/>
      <c r="L110" s="55"/>
      <c r="M110" s="67"/>
      <c r="N110" s="55"/>
      <c r="O110" s="55"/>
      <c r="P110" s="40"/>
      <c r="Q110" s="39"/>
      <c r="R110" s="40"/>
      <c r="S110" s="39"/>
      <c r="T110" s="40"/>
      <c r="U110" s="42"/>
      <c r="V110" s="40"/>
      <c r="W110" s="39"/>
      <c r="X110" s="40"/>
      <c r="Y110" s="39"/>
      <c r="Z110" s="40"/>
      <c r="AA110" s="39"/>
      <c r="AB110" s="40"/>
      <c r="AC110" s="39"/>
      <c r="AD110" s="40"/>
      <c r="AE110" s="40"/>
    </row>
    <row r="111" spans="1:31" s="5" customFormat="1" ht="15" customHeight="1">
      <c r="A111" s="187" t="s">
        <v>34</v>
      </c>
      <c r="B111" s="188"/>
      <c r="C111" s="126">
        <f>SUM(D111:H111)</f>
        <v>8400</v>
      </c>
      <c r="D111" s="18">
        <f>SUM(D112)</f>
        <v>0</v>
      </c>
      <c r="E111" s="18">
        <f>SUM(E112)</f>
        <v>8400</v>
      </c>
      <c r="F111" s="18">
        <f>SUM(F112)</f>
        <v>0</v>
      </c>
      <c r="G111" s="18">
        <f>SUM(G112)</f>
        <v>0</v>
      </c>
      <c r="H111" s="18">
        <f>SUM(H112)</f>
        <v>0</v>
      </c>
      <c r="I111" s="127"/>
      <c r="J111" s="66"/>
      <c r="K111" s="58"/>
      <c r="L111" s="58"/>
      <c r="M111" s="58"/>
      <c r="N111" s="55"/>
      <c r="O111" s="55"/>
      <c r="P111" s="40"/>
      <c r="Q111" s="39"/>
      <c r="R111" s="40"/>
      <c r="S111" s="39"/>
      <c r="T111" s="40"/>
      <c r="U111" s="42"/>
      <c r="V111" s="40"/>
      <c r="W111" s="39"/>
      <c r="X111" s="40"/>
      <c r="Y111" s="39"/>
      <c r="Z111" s="40"/>
      <c r="AA111" s="39"/>
      <c r="AB111" s="40"/>
      <c r="AC111" s="39"/>
      <c r="AD111" s="40"/>
      <c r="AE111" s="40"/>
    </row>
    <row r="112" spans="1:31" s="5" customFormat="1" ht="15" customHeight="1">
      <c r="A112" s="168" t="s">
        <v>36</v>
      </c>
      <c r="B112" s="189"/>
      <c r="C112" s="28">
        <f>SUM(D113:H113)</f>
        <v>8400</v>
      </c>
      <c r="D112" s="3">
        <f>SUM(D113:D113)</f>
        <v>0</v>
      </c>
      <c r="E112" s="3">
        <f>SUM(E113:E113)</f>
        <v>8400</v>
      </c>
      <c r="F112" s="3">
        <f>SUM(F113:F113)</f>
        <v>0</v>
      </c>
      <c r="G112" s="3">
        <f>SUM(G113:G113)</f>
        <v>0</v>
      </c>
      <c r="H112" s="3">
        <f>SUM(H113:H113)</f>
        <v>0</v>
      </c>
      <c r="I112" s="4"/>
      <c r="J112" s="66"/>
      <c r="K112" s="58"/>
      <c r="L112" s="58"/>
      <c r="M112" s="58"/>
      <c r="N112" s="55"/>
      <c r="O112" s="55"/>
      <c r="P112" s="40"/>
      <c r="Q112" s="39"/>
      <c r="R112" s="40"/>
      <c r="S112" s="39"/>
      <c r="T112" s="40"/>
      <c r="U112" s="42"/>
      <c r="V112" s="40"/>
      <c r="W112" s="39"/>
      <c r="X112" s="40"/>
      <c r="Y112" s="39"/>
      <c r="Z112" s="40"/>
      <c r="AA112" s="39"/>
      <c r="AB112" s="40"/>
      <c r="AC112" s="39"/>
      <c r="AD112" s="40"/>
      <c r="AE112" s="40"/>
    </row>
    <row r="113" spans="1:31" s="5" customFormat="1" ht="15" customHeight="1">
      <c r="A113" s="90">
        <v>77</v>
      </c>
      <c r="B113" s="113" t="s">
        <v>37</v>
      </c>
      <c r="C113" s="95">
        <f aca="true" t="shared" si="6" ref="C113:C147">SUM(D113:H113)</f>
        <v>8400</v>
      </c>
      <c r="D113" s="88">
        <v>0</v>
      </c>
      <c r="E113" s="88">
        <v>8400</v>
      </c>
      <c r="F113" s="88"/>
      <c r="G113" s="88">
        <v>0</v>
      </c>
      <c r="H113" s="88">
        <v>0</v>
      </c>
      <c r="I113" s="101">
        <v>1541</v>
      </c>
      <c r="J113" s="66"/>
      <c r="K113" s="58"/>
      <c r="L113" s="55"/>
      <c r="M113" s="67"/>
      <c r="N113" s="55"/>
      <c r="O113" s="55"/>
      <c r="P113" s="40"/>
      <c r="Q113" s="39"/>
      <c r="R113" s="40"/>
      <c r="S113" s="39"/>
      <c r="T113" s="40"/>
      <c r="U113" s="42"/>
      <c r="V113" s="40"/>
      <c r="W113" s="39"/>
      <c r="X113" s="40"/>
      <c r="Y113" s="39"/>
      <c r="Z113" s="40"/>
      <c r="AA113" s="39"/>
      <c r="AB113" s="40"/>
      <c r="AC113" s="39"/>
      <c r="AD113" s="40"/>
      <c r="AE113" s="40"/>
    </row>
    <row r="114" spans="1:31" s="5" customFormat="1" ht="15" customHeight="1">
      <c r="A114" s="168" t="s">
        <v>14</v>
      </c>
      <c r="B114" s="178"/>
      <c r="C114" s="28">
        <f t="shared" si="6"/>
        <v>93662</v>
      </c>
      <c r="D114" s="3">
        <f>SUM(D115:D124)</f>
        <v>0</v>
      </c>
      <c r="E114" s="3">
        <f>SUM(E115:E124)</f>
        <v>93662</v>
      </c>
      <c r="F114" s="3">
        <f>SUM(F115:F124)</f>
        <v>0</v>
      </c>
      <c r="G114" s="3">
        <f>SUM(G115:G124)</f>
        <v>0</v>
      </c>
      <c r="H114" s="3">
        <f>SUM(H115:H124)</f>
        <v>0</v>
      </c>
      <c r="I114" s="4"/>
      <c r="J114" s="66"/>
      <c r="K114" s="58"/>
      <c r="L114" s="58"/>
      <c r="M114" s="58"/>
      <c r="N114" s="55"/>
      <c r="O114" s="55"/>
      <c r="P114" s="40"/>
      <c r="Q114" s="39"/>
      <c r="R114" s="40"/>
      <c r="S114" s="39"/>
      <c r="T114" s="40"/>
      <c r="U114" s="42"/>
      <c r="V114" s="40"/>
      <c r="W114" s="39"/>
      <c r="X114" s="40"/>
      <c r="Y114" s="39"/>
      <c r="Z114" s="40"/>
      <c r="AA114" s="39"/>
      <c r="AB114" s="40"/>
      <c r="AC114" s="39"/>
      <c r="AD114" s="40"/>
      <c r="AE114" s="40"/>
    </row>
    <row r="115" spans="1:31" s="5" customFormat="1" ht="24.75" customHeight="1">
      <c r="A115" s="90">
        <v>78</v>
      </c>
      <c r="B115" s="113" t="s">
        <v>43</v>
      </c>
      <c r="C115" s="95">
        <f t="shared" si="6"/>
        <v>6662</v>
      </c>
      <c r="D115" s="88">
        <v>0</v>
      </c>
      <c r="E115" s="88">
        <v>6662</v>
      </c>
      <c r="F115" s="88">
        <v>0</v>
      </c>
      <c r="G115" s="88">
        <v>0</v>
      </c>
      <c r="H115" s="88">
        <v>0</v>
      </c>
      <c r="I115" s="101">
        <v>1550</v>
      </c>
      <c r="J115" s="66"/>
      <c r="K115" s="58"/>
      <c r="L115" s="55"/>
      <c r="M115" s="67"/>
      <c r="N115" s="55"/>
      <c r="O115" s="55"/>
      <c r="P115" s="40"/>
      <c r="Q115" s="39"/>
      <c r="R115" s="40"/>
      <c r="S115" s="39"/>
      <c r="T115" s="40"/>
      <c r="U115" s="42"/>
      <c r="V115" s="40"/>
      <c r="W115" s="39"/>
      <c r="X115" s="40"/>
      <c r="Y115" s="39"/>
      <c r="Z115" s="40"/>
      <c r="AA115" s="39"/>
      <c r="AB115" s="40"/>
      <c r="AC115" s="39"/>
      <c r="AD115" s="40"/>
      <c r="AE115" s="40"/>
    </row>
    <row r="116" spans="1:31" s="5" customFormat="1" ht="24.75" customHeight="1">
      <c r="A116" s="90">
        <v>79</v>
      </c>
      <c r="B116" s="111" t="s">
        <v>38</v>
      </c>
      <c r="C116" s="91">
        <f t="shared" si="6"/>
        <v>5000</v>
      </c>
      <c r="D116" s="91">
        <v>0</v>
      </c>
      <c r="E116" s="88">
        <v>5000</v>
      </c>
      <c r="F116" s="88">
        <v>0</v>
      </c>
      <c r="G116" s="88">
        <v>0</v>
      </c>
      <c r="H116" s="91">
        <v>0</v>
      </c>
      <c r="I116" s="101">
        <v>1551</v>
      </c>
      <c r="J116" s="66"/>
      <c r="K116" s="58"/>
      <c r="L116" s="55"/>
      <c r="M116" s="67"/>
      <c r="N116" s="55"/>
      <c r="O116" s="55"/>
      <c r="P116" s="40"/>
      <c r="Q116" s="39"/>
      <c r="R116" s="40"/>
      <c r="S116" s="39"/>
      <c r="T116" s="40"/>
      <c r="U116" s="42"/>
      <c r="V116" s="40"/>
      <c r="W116" s="39"/>
      <c r="X116" s="40"/>
      <c r="Y116" s="39"/>
      <c r="Z116" s="40"/>
      <c r="AA116" s="39"/>
      <c r="AB116" s="40"/>
      <c r="AC116" s="39"/>
      <c r="AD116" s="40"/>
      <c r="AE116" s="40"/>
    </row>
    <row r="117" spans="1:31" s="5" customFormat="1" ht="24.75" customHeight="1">
      <c r="A117" s="133">
        <v>80</v>
      </c>
      <c r="B117" s="134" t="s">
        <v>108</v>
      </c>
      <c r="C117" s="14">
        <f t="shared" si="6"/>
        <v>12000</v>
      </c>
      <c r="D117" s="14">
        <v>0</v>
      </c>
      <c r="E117" s="2">
        <v>12000</v>
      </c>
      <c r="F117" s="2">
        <v>0</v>
      </c>
      <c r="G117" s="2">
        <v>0</v>
      </c>
      <c r="H117" s="14">
        <v>0</v>
      </c>
      <c r="I117" s="4">
        <v>1541</v>
      </c>
      <c r="J117" s="66"/>
      <c r="K117" s="58"/>
      <c r="L117" s="55"/>
      <c r="M117" s="67"/>
      <c r="N117" s="55"/>
      <c r="O117" s="55"/>
      <c r="P117" s="40"/>
      <c r="Q117" s="39"/>
      <c r="R117" s="40"/>
      <c r="S117" s="39"/>
      <c r="T117" s="40"/>
      <c r="U117" s="42"/>
      <c r="V117" s="40"/>
      <c r="W117" s="39"/>
      <c r="X117" s="40"/>
      <c r="Y117" s="39"/>
      <c r="Z117" s="40"/>
      <c r="AA117" s="39"/>
      <c r="AB117" s="40"/>
      <c r="AC117" s="39"/>
      <c r="AD117" s="40"/>
      <c r="AE117" s="40"/>
    </row>
    <row r="118" spans="1:31" s="5" customFormat="1" ht="24.75" customHeight="1">
      <c r="A118" s="133">
        <v>81</v>
      </c>
      <c r="B118" s="134" t="s">
        <v>99</v>
      </c>
      <c r="C118" s="14">
        <f t="shared" si="6"/>
        <v>23000</v>
      </c>
      <c r="D118" s="14">
        <v>0</v>
      </c>
      <c r="E118" s="2">
        <v>23000</v>
      </c>
      <c r="F118" s="2">
        <v>0</v>
      </c>
      <c r="G118" s="2">
        <v>0</v>
      </c>
      <c r="H118" s="14">
        <v>0</v>
      </c>
      <c r="I118" s="4">
        <v>1530</v>
      </c>
      <c r="J118" s="66"/>
      <c r="K118" s="58"/>
      <c r="L118" s="55"/>
      <c r="M118" s="67"/>
      <c r="N118" s="55"/>
      <c r="O118" s="55"/>
      <c r="P118" s="40"/>
      <c r="Q118" s="39"/>
      <c r="R118" s="40"/>
      <c r="S118" s="39"/>
      <c r="T118" s="40"/>
      <c r="U118" s="42"/>
      <c r="V118" s="40"/>
      <c r="W118" s="39"/>
      <c r="X118" s="40"/>
      <c r="Y118" s="39"/>
      <c r="Z118" s="40"/>
      <c r="AA118" s="39"/>
      <c r="AB118" s="40"/>
      <c r="AC118" s="39"/>
      <c r="AD118" s="40"/>
      <c r="AE118" s="40"/>
    </row>
    <row r="119" spans="1:31" s="5" customFormat="1" ht="16.5" customHeight="1">
      <c r="A119" s="133">
        <v>82</v>
      </c>
      <c r="B119" s="134" t="s">
        <v>117</v>
      </c>
      <c r="C119" s="14">
        <f t="shared" si="6"/>
        <v>2000</v>
      </c>
      <c r="D119" s="14">
        <v>0</v>
      </c>
      <c r="E119" s="2">
        <v>2000</v>
      </c>
      <c r="F119" s="2">
        <v>0</v>
      </c>
      <c r="G119" s="2">
        <v>0</v>
      </c>
      <c r="H119" s="14">
        <v>0</v>
      </c>
      <c r="I119" s="4">
        <v>1561</v>
      </c>
      <c r="J119" s="66"/>
      <c r="K119" s="58"/>
      <c r="L119" s="55"/>
      <c r="M119" s="67"/>
      <c r="N119" s="55"/>
      <c r="O119" s="55"/>
      <c r="P119" s="40"/>
      <c r="Q119" s="39"/>
      <c r="R119" s="40"/>
      <c r="S119" s="39"/>
      <c r="T119" s="40"/>
      <c r="U119" s="42"/>
      <c r="V119" s="40"/>
      <c r="W119" s="39"/>
      <c r="X119" s="40"/>
      <c r="Y119" s="39"/>
      <c r="Z119" s="40"/>
      <c r="AA119" s="39"/>
      <c r="AB119" s="40"/>
      <c r="AC119" s="39"/>
      <c r="AD119" s="40"/>
      <c r="AE119" s="40"/>
    </row>
    <row r="120" spans="1:31" s="5" customFormat="1" ht="16.5" customHeight="1">
      <c r="A120" s="133">
        <v>83</v>
      </c>
      <c r="B120" s="134" t="s">
        <v>101</v>
      </c>
      <c r="C120" s="14">
        <f t="shared" si="6"/>
        <v>2000</v>
      </c>
      <c r="D120" s="14">
        <v>0</v>
      </c>
      <c r="E120" s="2">
        <v>2000</v>
      </c>
      <c r="F120" s="2">
        <v>0</v>
      </c>
      <c r="G120" s="2">
        <v>0</v>
      </c>
      <c r="H120" s="14">
        <v>0</v>
      </c>
      <c r="I120" s="4">
        <v>1561</v>
      </c>
      <c r="J120" s="66"/>
      <c r="K120" s="58"/>
      <c r="L120" s="55"/>
      <c r="M120" s="67"/>
      <c r="N120" s="55"/>
      <c r="O120" s="55"/>
      <c r="P120" s="40"/>
      <c r="Q120" s="39"/>
      <c r="R120" s="40"/>
      <c r="S120" s="39"/>
      <c r="T120" s="40"/>
      <c r="U120" s="42"/>
      <c r="V120" s="40"/>
      <c r="W120" s="39"/>
      <c r="X120" s="40"/>
      <c r="Y120" s="39"/>
      <c r="Z120" s="40"/>
      <c r="AA120" s="39"/>
      <c r="AB120" s="40"/>
      <c r="AC120" s="39"/>
      <c r="AD120" s="40"/>
      <c r="AE120" s="40"/>
    </row>
    <row r="121" spans="1:31" s="5" customFormat="1" ht="16.5" customHeight="1">
      <c r="A121" s="133">
        <v>84</v>
      </c>
      <c r="B121" s="134" t="s">
        <v>102</v>
      </c>
      <c r="C121" s="14">
        <f t="shared" si="6"/>
        <v>8000</v>
      </c>
      <c r="D121" s="14">
        <v>0</v>
      </c>
      <c r="E121" s="2">
        <v>8000</v>
      </c>
      <c r="F121" s="2">
        <v>0</v>
      </c>
      <c r="G121" s="2">
        <v>0</v>
      </c>
      <c r="H121" s="14">
        <v>0</v>
      </c>
      <c r="I121" s="4">
        <v>1550</v>
      </c>
      <c r="J121" s="66"/>
      <c r="K121" s="58"/>
      <c r="L121" s="55"/>
      <c r="M121" s="67"/>
      <c r="N121" s="55"/>
      <c r="O121" s="55"/>
      <c r="P121" s="40"/>
      <c r="Q121" s="39"/>
      <c r="R121" s="40"/>
      <c r="S121" s="39"/>
      <c r="T121" s="40"/>
      <c r="U121" s="42"/>
      <c r="V121" s="40"/>
      <c r="W121" s="39"/>
      <c r="X121" s="40"/>
      <c r="Y121" s="39"/>
      <c r="Z121" s="40"/>
      <c r="AA121" s="39"/>
      <c r="AB121" s="40"/>
      <c r="AC121" s="39"/>
      <c r="AD121" s="40"/>
      <c r="AE121" s="40"/>
    </row>
    <row r="122" spans="1:31" s="5" customFormat="1" ht="16.5" customHeight="1">
      <c r="A122" s="133">
        <v>85</v>
      </c>
      <c r="B122" s="134" t="s">
        <v>116</v>
      </c>
      <c r="C122" s="14">
        <f t="shared" si="6"/>
        <v>5000</v>
      </c>
      <c r="D122" s="14">
        <v>0</v>
      </c>
      <c r="E122" s="2">
        <v>5000</v>
      </c>
      <c r="F122" s="2">
        <v>0</v>
      </c>
      <c r="G122" s="2">
        <v>0</v>
      </c>
      <c r="H122" s="14">
        <v>0</v>
      </c>
      <c r="I122" s="4">
        <v>1551</v>
      </c>
      <c r="J122" s="66"/>
      <c r="K122" s="58"/>
      <c r="L122" s="55"/>
      <c r="M122" s="67"/>
      <c r="N122" s="55"/>
      <c r="O122" s="55"/>
      <c r="P122" s="40"/>
      <c r="Q122" s="39"/>
      <c r="R122" s="40"/>
      <c r="S122" s="39"/>
      <c r="T122" s="40"/>
      <c r="U122" s="42"/>
      <c r="V122" s="40"/>
      <c r="W122" s="39"/>
      <c r="X122" s="40"/>
      <c r="Y122" s="39"/>
      <c r="Z122" s="40"/>
      <c r="AA122" s="39"/>
      <c r="AB122" s="40"/>
      <c r="AC122" s="39"/>
      <c r="AD122" s="40"/>
      <c r="AE122" s="40"/>
    </row>
    <row r="123" spans="1:31" s="5" customFormat="1" ht="16.5" customHeight="1">
      <c r="A123" s="133">
        <v>86</v>
      </c>
      <c r="B123" s="134" t="s">
        <v>113</v>
      </c>
      <c r="C123" s="14">
        <f t="shared" si="6"/>
        <v>10000</v>
      </c>
      <c r="D123" s="14">
        <v>0</v>
      </c>
      <c r="E123" s="2">
        <v>10000</v>
      </c>
      <c r="F123" s="2">
        <v>0</v>
      </c>
      <c r="G123" s="2">
        <v>0</v>
      </c>
      <c r="H123" s="14">
        <v>0</v>
      </c>
      <c r="I123" s="4">
        <v>1551</v>
      </c>
      <c r="J123" s="66"/>
      <c r="K123" s="58"/>
      <c r="L123" s="55"/>
      <c r="M123" s="67"/>
      <c r="N123" s="55"/>
      <c r="O123" s="55"/>
      <c r="P123" s="40"/>
      <c r="Q123" s="39"/>
      <c r="R123" s="40"/>
      <c r="S123" s="39"/>
      <c r="T123" s="40"/>
      <c r="U123" s="42"/>
      <c r="V123" s="40"/>
      <c r="W123" s="39"/>
      <c r="X123" s="40"/>
      <c r="Y123" s="39"/>
      <c r="Z123" s="40"/>
      <c r="AA123" s="39"/>
      <c r="AB123" s="40"/>
      <c r="AC123" s="39"/>
      <c r="AD123" s="40"/>
      <c r="AE123" s="40"/>
    </row>
    <row r="124" spans="1:31" s="5" customFormat="1" ht="16.5" customHeight="1">
      <c r="A124" s="133">
        <v>87</v>
      </c>
      <c r="B124" s="134" t="s">
        <v>114</v>
      </c>
      <c r="C124" s="14">
        <f t="shared" si="6"/>
        <v>20000</v>
      </c>
      <c r="D124" s="14">
        <v>0</v>
      </c>
      <c r="E124" s="2">
        <v>20000</v>
      </c>
      <c r="F124" s="2">
        <v>0</v>
      </c>
      <c r="G124" s="2">
        <v>0</v>
      </c>
      <c r="H124" s="14">
        <v>0</v>
      </c>
      <c r="I124" s="4">
        <v>1551</v>
      </c>
      <c r="J124" s="66"/>
      <c r="K124" s="58"/>
      <c r="L124" s="55"/>
      <c r="M124" s="67"/>
      <c r="N124" s="55"/>
      <c r="O124" s="55"/>
      <c r="P124" s="40"/>
      <c r="Q124" s="39"/>
      <c r="R124" s="40"/>
      <c r="S124" s="39"/>
      <c r="T124" s="40"/>
      <c r="U124" s="42"/>
      <c r="V124" s="40"/>
      <c r="W124" s="39"/>
      <c r="X124" s="40"/>
      <c r="Y124" s="39"/>
      <c r="Z124" s="40"/>
      <c r="AA124" s="39"/>
      <c r="AB124" s="40"/>
      <c r="AC124" s="39"/>
      <c r="AD124" s="40"/>
      <c r="AE124" s="40"/>
    </row>
    <row r="125" spans="1:31" s="5" customFormat="1" ht="15" customHeight="1">
      <c r="A125" s="168" t="s">
        <v>7</v>
      </c>
      <c r="B125" s="184"/>
      <c r="C125" s="28">
        <f t="shared" si="6"/>
        <v>236000</v>
      </c>
      <c r="D125" s="3">
        <f>SUM(D126:D128)</f>
        <v>0</v>
      </c>
      <c r="E125" s="3">
        <f>SUM(E126:E128)</f>
        <v>236000</v>
      </c>
      <c r="F125" s="3">
        <f>SUM(F126:F128)</f>
        <v>0</v>
      </c>
      <c r="G125" s="3">
        <f>SUM(G126:G128)</f>
        <v>0</v>
      </c>
      <c r="H125" s="3">
        <f>SUM(H126:H128)</f>
        <v>0</v>
      </c>
      <c r="I125" s="4"/>
      <c r="J125" s="66"/>
      <c r="K125" s="58"/>
      <c r="L125" s="58"/>
      <c r="M125" s="58"/>
      <c r="N125" s="55"/>
      <c r="O125" s="55"/>
      <c r="P125" s="45"/>
      <c r="Q125" s="39"/>
      <c r="R125" s="45"/>
      <c r="S125" s="39"/>
      <c r="T125" s="45"/>
      <c r="U125" s="42"/>
      <c r="V125" s="45"/>
      <c r="W125" s="39"/>
      <c r="X125" s="45"/>
      <c r="Y125" s="39"/>
      <c r="Z125" s="45"/>
      <c r="AA125" s="39"/>
      <c r="AB125" s="45"/>
      <c r="AC125" s="39"/>
      <c r="AD125" s="45"/>
      <c r="AE125" s="45"/>
    </row>
    <row r="126" spans="1:32" s="75" customFormat="1" ht="15" customHeight="1">
      <c r="A126" s="117">
        <v>88</v>
      </c>
      <c r="B126" s="118" t="s">
        <v>41</v>
      </c>
      <c r="C126" s="95">
        <f t="shared" si="6"/>
        <v>78000</v>
      </c>
      <c r="D126" s="88">
        <v>0</v>
      </c>
      <c r="E126" s="88">
        <v>78000</v>
      </c>
      <c r="F126" s="88">
        <v>0</v>
      </c>
      <c r="G126" s="88">
        <v>0</v>
      </c>
      <c r="H126" s="88">
        <v>0</v>
      </c>
      <c r="I126" s="101">
        <v>1530</v>
      </c>
      <c r="J126" s="66"/>
      <c r="K126" s="67"/>
      <c r="L126" s="55"/>
      <c r="M126" s="67"/>
      <c r="N126" s="55"/>
      <c r="O126" s="55"/>
      <c r="P126" s="45"/>
      <c r="Q126" s="39"/>
      <c r="R126" s="45"/>
      <c r="S126" s="39"/>
      <c r="T126" s="45"/>
      <c r="U126" s="56"/>
      <c r="V126" s="45"/>
      <c r="W126" s="39"/>
      <c r="X126" s="45"/>
      <c r="Y126" s="39"/>
      <c r="Z126" s="45"/>
      <c r="AA126" s="39"/>
      <c r="AB126" s="45"/>
      <c r="AC126" s="39"/>
      <c r="AD126" s="45"/>
      <c r="AE126" s="45"/>
      <c r="AF126" s="5"/>
    </row>
    <row r="127" spans="1:32" s="75" customFormat="1" ht="15" customHeight="1">
      <c r="A127" s="117">
        <v>89</v>
      </c>
      <c r="B127" s="118" t="s">
        <v>42</v>
      </c>
      <c r="C127" s="95">
        <f t="shared" si="6"/>
        <v>78000</v>
      </c>
      <c r="D127" s="88">
        <v>0</v>
      </c>
      <c r="E127" s="88">
        <v>78000</v>
      </c>
      <c r="F127" s="88">
        <v>0</v>
      </c>
      <c r="G127" s="88">
        <v>0</v>
      </c>
      <c r="H127" s="88">
        <v>0</v>
      </c>
      <c r="I127" s="101">
        <v>1550</v>
      </c>
      <c r="J127" s="66"/>
      <c r="K127" s="67"/>
      <c r="L127" s="55"/>
      <c r="M127" s="67"/>
      <c r="N127" s="55"/>
      <c r="O127" s="55"/>
      <c r="P127" s="45"/>
      <c r="Q127" s="39"/>
      <c r="R127" s="45"/>
      <c r="S127" s="39"/>
      <c r="T127" s="45"/>
      <c r="U127" s="56"/>
      <c r="V127" s="45"/>
      <c r="W127" s="39"/>
      <c r="X127" s="45"/>
      <c r="Y127" s="39"/>
      <c r="Z127" s="45"/>
      <c r="AA127" s="39"/>
      <c r="AB127" s="45"/>
      <c r="AC127" s="39"/>
      <c r="AD127" s="45"/>
      <c r="AE127" s="45"/>
      <c r="AF127" s="5"/>
    </row>
    <row r="128" spans="1:32" s="75" customFormat="1" ht="15" customHeight="1">
      <c r="A128" s="132">
        <v>90</v>
      </c>
      <c r="B128" s="131" t="s">
        <v>109</v>
      </c>
      <c r="C128" s="24">
        <f t="shared" si="6"/>
        <v>80000</v>
      </c>
      <c r="D128" s="2">
        <v>0</v>
      </c>
      <c r="E128" s="2">
        <v>80000</v>
      </c>
      <c r="F128" s="2">
        <v>0</v>
      </c>
      <c r="G128" s="2">
        <v>0</v>
      </c>
      <c r="H128" s="2">
        <v>0</v>
      </c>
      <c r="I128" s="4">
        <v>1541</v>
      </c>
      <c r="J128" s="66"/>
      <c r="K128" s="67"/>
      <c r="L128" s="55"/>
      <c r="M128" s="67"/>
      <c r="N128" s="55"/>
      <c r="O128" s="55"/>
      <c r="P128" s="45"/>
      <c r="Q128" s="39"/>
      <c r="R128" s="45"/>
      <c r="S128" s="39"/>
      <c r="T128" s="45"/>
      <c r="U128" s="56"/>
      <c r="V128" s="45"/>
      <c r="W128" s="39"/>
      <c r="X128" s="45"/>
      <c r="Y128" s="39"/>
      <c r="Z128" s="45"/>
      <c r="AA128" s="39"/>
      <c r="AB128" s="45"/>
      <c r="AC128" s="39"/>
      <c r="AD128" s="45"/>
      <c r="AE128" s="45"/>
      <c r="AF128" s="5"/>
    </row>
    <row r="129" spans="1:31" s="5" customFormat="1" ht="15" customHeight="1">
      <c r="A129" s="181" t="s">
        <v>16</v>
      </c>
      <c r="B129" s="183"/>
      <c r="C129" s="28">
        <f t="shared" si="6"/>
        <v>65000</v>
      </c>
      <c r="D129" s="3">
        <f>SUM(D130:D133)</f>
        <v>0</v>
      </c>
      <c r="E129" s="3">
        <f>SUM(E130:E133)</f>
        <v>65000</v>
      </c>
      <c r="F129" s="3">
        <f>SUM(F130:F133)</f>
        <v>0</v>
      </c>
      <c r="G129" s="3">
        <f>SUM(G130:G133)</f>
        <v>0</v>
      </c>
      <c r="H129" s="3">
        <f>SUM(H130:H133)</f>
        <v>0</v>
      </c>
      <c r="I129" s="4"/>
      <c r="J129" s="66"/>
      <c r="K129" s="58"/>
      <c r="L129" s="58"/>
      <c r="M129" s="58"/>
      <c r="N129" s="55"/>
      <c r="O129" s="55"/>
      <c r="P129" s="45"/>
      <c r="Q129" s="39"/>
      <c r="R129" s="45"/>
      <c r="S129" s="39"/>
      <c r="T129" s="45"/>
      <c r="U129" s="56"/>
      <c r="V129" s="45"/>
      <c r="W129" s="39"/>
      <c r="X129" s="45"/>
      <c r="Y129" s="39"/>
      <c r="Z129" s="45"/>
      <c r="AA129" s="39"/>
      <c r="AB129" s="45"/>
      <c r="AC129" s="39"/>
      <c r="AD129" s="45"/>
      <c r="AE129" s="45"/>
    </row>
    <row r="130" spans="1:31" s="5" customFormat="1" ht="15" customHeight="1">
      <c r="A130" s="115">
        <v>91</v>
      </c>
      <c r="B130" s="114" t="s">
        <v>61</v>
      </c>
      <c r="C130" s="95">
        <f t="shared" si="6"/>
        <v>4000</v>
      </c>
      <c r="D130" s="88">
        <v>0</v>
      </c>
      <c r="E130" s="88">
        <v>4000</v>
      </c>
      <c r="F130" s="88">
        <v>0</v>
      </c>
      <c r="G130" s="88">
        <v>0</v>
      </c>
      <c r="H130" s="88">
        <v>0</v>
      </c>
      <c r="I130" s="101">
        <v>1548</v>
      </c>
      <c r="J130" s="79"/>
      <c r="K130" s="67"/>
      <c r="L130" s="55"/>
      <c r="M130" s="67"/>
      <c r="N130" s="55"/>
      <c r="O130" s="55"/>
      <c r="P130" s="45"/>
      <c r="Q130" s="39"/>
      <c r="R130" s="45"/>
      <c r="S130" s="39"/>
      <c r="T130" s="45"/>
      <c r="U130" s="42"/>
      <c r="V130" s="45"/>
      <c r="W130" s="39"/>
      <c r="X130" s="45"/>
      <c r="Y130" s="39"/>
      <c r="Z130" s="45"/>
      <c r="AA130" s="39"/>
      <c r="AB130" s="45"/>
      <c r="AC130" s="39"/>
      <c r="AD130" s="45"/>
      <c r="AE130" s="45"/>
    </row>
    <row r="131" spans="1:29" s="5" customFormat="1" ht="15" customHeight="1">
      <c r="A131" s="116">
        <v>92</v>
      </c>
      <c r="B131" s="114" t="s">
        <v>54</v>
      </c>
      <c r="C131" s="95">
        <f t="shared" si="6"/>
        <v>26000</v>
      </c>
      <c r="D131" s="96">
        <v>0</v>
      </c>
      <c r="E131" s="88">
        <v>26000</v>
      </c>
      <c r="F131" s="88">
        <v>0</v>
      </c>
      <c r="G131" s="88">
        <v>0</v>
      </c>
      <c r="H131" s="96">
        <v>0</v>
      </c>
      <c r="I131" s="101">
        <v>1551</v>
      </c>
      <c r="J131" s="66"/>
      <c r="K131" s="60"/>
      <c r="L131" s="55"/>
      <c r="M131" s="67"/>
      <c r="N131" s="55"/>
      <c r="O131" s="55"/>
      <c r="Q131" s="39"/>
      <c r="S131" s="39"/>
      <c r="U131" s="42"/>
      <c r="W131" s="39"/>
      <c r="Y131" s="39"/>
      <c r="AA131" s="39"/>
      <c r="AC131" s="39"/>
    </row>
    <row r="132" spans="1:29" s="5" customFormat="1" ht="15" customHeight="1">
      <c r="A132" s="129">
        <v>93</v>
      </c>
      <c r="B132" s="130" t="s">
        <v>110</v>
      </c>
      <c r="C132" s="24">
        <f>SUM(D132:H132)</f>
        <v>10000</v>
      </c>
      <c r="D132" s="13">
        <v>0</v>
      </c>
      <c r="E132" s="2">
        <v>10000</v>
      </c>
      <c r="F132" s="2">
        <v>0</v>
      </c>
      <c r="G132" s="2">
        <v>0</v>
      </c>
      <c r="H132" s="13"/>
      <c r="I132" s="4">
        <v>1541</v>
      </c>
      <c r="J132" s="66"/>
      <c r="K132" s="60"/>
      <c r="L132" s="55"/>
      <c r="M132" s="67"/>
      <c r="N132" s="55"/>
      <c r="O132" s="55"/>
      <c r="Q132" s="39"/>
      <c r="S132" s="39"/>
      <c r="U132" s="42"/>
      <c r="W132" s="39"/>
      <c r="Y132" s="39"/>
      <c r="AA132" s="39"/>
      <c r="AC132" s="39"/>
    </row>
    <row r="133" spans="1:29" s="5" customFormat="1" ht="25.5" customHeight="1">
      <c r="A133" s="129">
        <v>94</v>
      </c>
      <c r="B133" s="135" t="s">
        <v>111</v>
      </c>
      <c r="C133" s="24">
        <f>SUM(D133:H133)</f>
        <v>25000</v>
      </c>
      <c r="D133" s="13">
        <v>0</v>
      </c>
      <c r="E133" s="2">
        <v>25000</v>
      </c>
      <c r="F133" s="2">
        <v>0</v>
      </c>
      <c r="G133" s="2">
        <v>0</v>
      </c>
      <c r="H133" s="13">
        <v>0</v>
      </c>
      <c r="I133" s="4">
        <v>1541</v>
      </c>
      <c r="J133" s="66"/>
      <c r="K133" s="60"/>
      <c r="L133" s="55"/>
      <c r="M133" s="67"/>
      <c r="N133" s="55"/>
      <c r="O133" s="55"/>
      <c r="Q133" s="39"/>
      <c r="S133" s="39"/>
      <c r="U133" s="42"/>
      <c r="W133" s="39"/>
      <c r="Y133" s="39"/>
      <c r="AA133" s="39"/>
      <c r="AC133" s="39"/>
    </row>
    <row r="134" spans="1:31" s="5" customFormat="1" ht="22.5" customHeight="1">
      <c r="A134" s="197" t="s">
        <v>3</v>
      </c>
      <c r="B134" s="198"/>
      <c r="C134" s="10">
        <f t="shared" si="6"/>
        <v>178171</v>
      </c>
      <c r="D134" s="10">
        <f aca="true" t="shared" si="7" ref="D134:G135">SUM(D135)</f>
        <v>0</v>
      </c>
      <c r="E134" s="10">
        <f t="shared" si="7"/>
        <v>0</v>
      </c>
      <c r="F134" s="10">
        <f t="shared" si="7"/>
        <v>31885</v>
      </c>
      <c r="G134" s="10">
        <f t="shared" si="7"/>
        <v>0</v>
      </c>
      <c r="H134" s="10">
        <f>SUM(H135)</f>
        <v>146286</v>
      </c>
      <c r="I134" s="4"/>
      <c r="J134" s="66"/>
      <c r="K134" s="65"/>
      <c r="L134" s="65"/>
      <c r="M134" s="65"/>
      <c r="N134" s="55"/>
      <c r="O134" s="55"/>
      <c r="P134" s="40"/>
      <c r="Q134" s="39"/>
      <c r="R134" s="40"/>
      <c r="S134" s="39"/>
      <c r="T134" s="40"/>
      <c r="U134" s="42"/>
      <c r="V134" s="40"/>
      <c r="W134" s="39"/>
      <c r="X134" s="40"/>
      <c r="Y134" s="39"/>
      <c r="Z134" s="40"/>
      <c r="AA134" s="39"/>
      <c r="AB134" s="40"/>
      <c r="AC134" s="39"/>
      <c r="AD134" s="40"/>
      <c r="AE134" s="40"/>
    </row>
    <row r="135" spans="1:31" s="5" customFormat="1" ht="15" customHeight="1">
      <c r="A135" s="190" t="s">
        <v>18</v>
      </c>
      <c r="B135" s="191"/>
      <c r="C135" s="28">
        <f t="shared" si="6"/>
        <v>178171</v>
      </c>
      <c r="D135" s="11">
        <f t="shared" si="7"/>
        <v>0</v>
      </c>
      <c r="E135" s="11">
        <f t="shared" si="7"/>
        <v>0</v>
      </c>
      <c r="F135" s="11">
        <f t="shared" si="7"/>
        <v>31885</v>
      </c>
      <c r="G135" s="11">
        <f t="shared" si="7"/>
        <v>0</v>
      </c>
      <c r="H135" s="11">
        <f>SUM(H136)</f>
        <v>146286</v>
      </c>
      <c r="I135" s="4"/>
      <c r="J135" s="66"/>
      <c r="K135" s="64"/>
      <c r="L135" s="64"/>
      <c r="M135" s="64"/>
      <c r="N135" s="55"/>
      <c r="O135" s="55"/>
      <c r="P135" s="46"/>
      <c r="Q135" s="39"/>
      <c r="R135" s="46"/>
      <c r="S135" s="39"/>
      <c r="T135" s="46"/>
      <c r="U135" s="42"/>
      <c r="V135" s="46"/>
      <c r="W135" s="39"/>
      <c r="X135" s="46"/>
      <c r="Y135" s="39"/>
      <c r="Z135" s="46"/>
      <c r="AA135" s="39"/>
      <c r="AB135" s="46"/>
      <c r="AC135" s="39"/>
      <c r="AD135" s="46"/>
      <c r="AE135" s="46"/>
    </row>
    <row r="136" spans="1:31" s="5" customFormat="1" ht="15" customHeight="1">
      <c r="A136" s="160"/>
      <c r="B136" s="161" t="s">
        <v>21</v>
      </c>
      <c r="C136" s="87">
        <f t="shared" si="6"/>
        <v>178171</v>
      </c>
      <c r="D136" s="11">
        <f>SUM(D137:D138)</f>
        <v>0</v>
      </c>
      <c r="E136" s="11">
        <f>SUM(E137:E138)</f>
        <v>0</v>
      </c>
      <c r="F136" s="11">
        <f>SUM(F137:F138)</f>
        <v>31885</v>
      </c>
      <c r="G136" s="11">
        <f>SUM(G137:G138)</f>
        <v>0</v>
      </c>
      <c r="H136" s="11">
        <f>SUM(H137:H138)</f>
        <v>146286</v>
      </c>
      <c r="I136" s="4"/>
      <c r="J136" s="66"/>
      <c r="K136" s="62"/>
      <c r="L136" s="62"/>
      <c r="M136" s="62"/>
      <c r="N136" s="55"/>
      <c r="O136" s="55"/>
      <c r="P136" s="46"/>
      <c r="Q136" s="39"/>
      <c r="R136" s="46"/>
      <c r="S136" s="39"/>
      <c r="T136" s="46"/>
      <c r="U136" s="42"/>
      <c r="V136" s="46"/>
      <c r="W136" s="39"/>
      <c r="X136" s="46"/>
      <c r="Y136" s="39"/>
      <c r="Z136" s="46"/>
      <c r="AA136" s="39"/>
      <c r="AB136" s="46"/>
      <c r="AC136" s="39"/>
      <c r="AD136" s="46"/>
      <c r="AE136" s="46"/>
    </row>
    <row r="137" spans="1:29" s="5" customFormat="1" ht="26.25" customHeight="1">
      <c r="A137" s="90">
        <v>95</v>
      </c>
      <c r="B137" s="105" t="s">
        <v>19</v>
      </c>
      <c r="C137" s="95">
        <f t="shared" si="6"/>
        <v>31405</v>
      </c>
      <c r="D137" s="96">
        <v>0</v>
      </c>
      <c r="E137" s="96">
        <v>0</v>
      </c>
      <c r="F137" s="96">
        <v>31405</v>
      </c>
      <c r="G137" s="96">
        <v>0</v>
      </c>
      <c r="H137" s="96">
        <v>0</v>
      </c>
      <c r="I137" s="91">
        <v>2627</v>
      </c>
      <c r="J137" s="66"/>
      <c r="K137" s="63"/>
      <c r="L137" s="55"/>
      <c r="M137" s="55"/>
      <c r="N137" s="55"/>
      <c r="O137" s="55"/>
      <c r="Q137" s="39"/>
      <c r="S137" s="39"/>
      <c r="U137" s="42"/>
      <c r="W137" s="39"/>
      <c r="Y137" s="39"/>
      <c r="AA137" s="39"/>
      <c r="AC137" s="39"/>
    </row>
    <row r="138" spans="1:29" s="5" customFormat="1" ht="26.25" customHeight="1">
      <c r="A138" s="95">
        <v>96</v>
      </c>
      <c r="B138" s="100" t="s">
        <v>28</v>
      </c>
      <c r="C138" s="95">
        <f t="shared" si="6"/>
        <v>146766</v>
      </c>
      <c r="D138" s="119">
        <v>0</v>
      </c>
      <c r="E138" s="119">
        <v>0</v>
      </c>
      <c r="F138" s="96">
        <v>480</v>
      </c>
      <c r="G138" s="120">
        <v>0</v>
      </c>
      <c r="H138" s="96">
        <v>146286</v>
      </c>
      <c r="I138" s="101">
        <v>2619</v>
      </c>
      <c r="J138" s="66"/>
      <c r="K138" s="60"/>
      <c r="L138" s="55"/>
      <c r="M138" s="55"/>
      <c r="N138" s="55"/>
      <c r="O138" s="55"/>
      <c r="Q138" s="39"/>
      <c r="S138" s="39"/>
      <c r="U138" s="42"/>
      <c r="W138" s="39"/>
      <c r="Y138" s="39"/>
      <c r="AA138" s="39"/>
      <c r="AC138" s="39"/>
    </row>
    <row r="139" spans="1:31" s="5" customFormat="1" ht="15">
      <c r="A139" s="172" t="s">
        <v>8</v>
      </c>
      <c r="B139" s="173"/>
      <c r="C139" s="87">
        <f t="shared" si="6"/>
        <v>1500</v>
      </c>
      <c r="D139" s="10">
        <f>SUM(D142+D143)</f>
        <v>0</v>
      </c>
      <c r="E139" s="10">
        <f>SUM(E142+E143)</f>
        <v>0</v>
      </c>
      <c r="F139" s="10">
        <f>SUM(F142+F143)</f>
        <v>1500</v>
      </c>
      <c r="G139" s="10">
        <f>SUM(G142+G143)</f>
        <v>0</v>
      </c>
      <c r="H139" s="10">
        <f>SUM(H142+H143)</f>
        <v>0</v>
      </c>
      <c r="I139" s="3"/>
      <c r="J139" s="66"/>
      <c r="K139" s="65"/>
      <c r="L139" s="65"/>
      <c r="M139" s="65"/>
      <c r="N139" s="55"/>
      <c r="O139" s="55"/>
      <c r="P139" s="47"/>
      <c r="Q139" s="39"/>
      <c r="R139" s="47"/>
      <c r="S139" s="39"/>
      <c r="T139" s="47"/>
      <c r="U139" s="42"/>
      <c r="V139" s="47"/>
      <c r="W139" s="39"/>
      <c r="X139" s="47"/>
      <c r="Y139" s="39"/>
      <c r="Z139" s="47"/>
      <c r="AA139" s="39"/>
      <c r="AB139" s="47"/>
      <c r="AC139" s="39"/>
      <c r="AD139" s="47"/>
      <c r="AE139" s="47"/>
    </row>
    <row r="140" spans="1:31" s="5" customFormat="1" ht="15">
      <c r="A140" s="190" t="s">
        <v>18</v>
      </c>
      <c r="B140" s="191"/>
      <c r="C140" s="87">
        <f>SUM(D140:H140)</f>
        <v>1500</v>
      </c>
      <c r="D140" s="10">
        <f>SUM(D142+D144)</f>
        <v>0</v>
      </c>
      <c r="E140" s="10">
        <f>SUM(E142+E144)</f>
        <v>0</v>
      </c>
      <c r="F140" s="10">
        <f>SUM(F142+F144)</f>
        <v>1500</v>
      </c>
      <c r="G140" s="10">
        <f>SUM(G142+G144)</f>
        <v>0</v>
      </c>
      <c r="H140" s="10">
        <f>SUM(H142+H144)</f>
        <v>0</v>
      </c>
      <c r="I140" s="3"/>
      <c r="J140" s="66"/>
      <c r="K140" s="65"/>
      <c r="L140" s="65"/>
      <c r="M140" s="65"/>
      <c r="N140" s="55"/>
      <c r="O140" s="55"/>
      <c r="P140" s="47"/>
      <c r="Q140" s="39"/>
      <c r="R140" s="47"/>
      <c r="S140" s="39"/>
      <c r="T140" s="47"/>
      <c r="U140" s="42"/>
      <c r="V140" s="47"/>
      <c r="W140" s="39"/>
      <c r="X140" s="47"/>
      <c r="Y140" s="39"/>
      <c r="Z140" s="47"/>
      <c r="AA140" s="39"/>
      <c r="AB140" s="47"/>
      <c r="AC140" s="39"/>
      <c r="AD140" s="47"/>
      <c r="AE140" s="47"/>
    </row>
    <row r="141" spans="1:31" s="5" customFormat="1" ht="15">
      <c r="A141" s="25"/>
      <c r="B141" s="163" t="s">
        <v>20</v>
      </c>
      <c r="C141" s="87">
        <f t="shared" si="6"/>
        <v>500</v>
      </c>
      <c r="D141" s="11">
        <f>SUM(D142)</f>
        <v>0</v>
      </c>
      <c r="E141" s="11">
        <f>SUM(E142)</f>
        <v>0</v>
      </c>
      <c r="F141" s="11">
        <f>SUM(F142)</f>
        <v>500</v>
      </c>
      <c r="G141" s="11">
        <f>SUM(G142)</f>
        <v>0</v>
      </c>
      <c r="H141" s="11">
        <f>SUM(H142)</f>
        <v>0</v>
      </c>
      <c r="I141" s="23"/>
      <c r="J141" s="66"/>
      <c r="K141" s="62"/>
      <c r="L141" s="62"/>
      <c r="M141" s="62"/>
      <c r="N141" s="55"/>
      <c r="O141" s="55"/>
      <c r="P141" s="49"/>
      <c r="Q141" s="39"/>
      <c r="R141" s="49"/>
      <c r="S141" s="39"/>
      <c r="T141" s="49"/>
      <c r="U141" s="42"/>
      <c r="V141" s="49"/>
      <c r="W141" s="39"/>
      <c r="X141" s="49"/>
      <c r="Y141" s="39"/>
      <c r="Z141" s="49"/>
      <c r="AA141" s="39"/>
      <c r="AB141" s="49"/>
      <c r="AC141" s="39"/>
      <c r="AD141" s="49"/>
      <c r="AE141" s="49"/>
    </row>
    <row r="142" spans="1:29" s="5" customFormat="1" ht="15">
      <c r="A142" s="95">
        <v>97</v>
      </c>
      <c r="B142" s="112" t="s">
        <v>26</v>
      </c>
      <c r="C142" s="122">
        <f t="shared" si="6"/>
        <v>500</v>
      </c>
      <c r="D142" s="123">
        <v>0</v>
      </c>
      <c r="E142" s="123">
        <v>0</v>
      </c>
      <c r="F142" s="123">
        <v>500</v>
      </c>
      <c r="G142" s="124">
        <v>0</v>
      </c>
      <c r="H142" s="123">
        <v>0</v>
      </c>
      <c r="I142" s="96">
        <v>2701</v>
      </c>
      <c r="J142" s="66"/>
      <c r="K142" s="60"/>
      <c r="L142" s="55"/>
      <c r="M142" s="55"/>
      <c r="N142" s="55"/>
      <c r="O142" s="55"/>
      <c r="Q142" s="39"/>
      <c r="S142" s="39"/>
      <c r="U142" s="42"/>
      <c r="W142" s="39"/>
      <c r="Y142" s="39"/>
      <c r="AA142" s="39"/>
      <c r="AC142" s="39"/>
    </row>
    <row r="143" spans="1:29" s="5" customFormat="1" ht="15">
      <c r="A143" s="43" t="s">
        <v>30</v>
      </c>
      <c r="B143" s="44"/>
      <c r="C143" s="87">
        <f t="shared" si="6"/>
        <v>1000</v>
      </c>
      <c r="D143" s="11">
        <f>SUM(D144)</f>
        <v>0</v>
      </c>
      <c r="E143" s="11">
        <f>SUM(E144)</f>
        <v>0</v>
      </c>
      <c r="F143" s="11">
        <f>SUM(F144)</f>
        <v>1000</v>
      </c>
      <c r="G143" s="11">
        <f>SUM(G144)</f>
        <v>0</v>
      </c>
      <c r="H143" s="11">
        <f>SUM(H144)</f>
        <v>0</v>
      </c>
      <c r="I143" s="13"/>
      <c r="J143" s="66"/>
      <c r="K143" s="62"/>
      <c r="L143" s="62"/>
      <c r="M143" s="62"/>
      <c r="N143" s="55"/>
      <c r="O143" s="55"/>
      <c r="Q143" s="39"/>
      <c r="S143" s="39"/>
      <c r="U143" s="42"/>
      <c r="W143" s="39"/>
      <c r="Y143" s="39"/>
      <c r="AA143" s="39"/>
      <c r="AC143" s="39"/>
    </row>
    <row r="144" spans="1:29" s="5" customFormat="1" ht="23.25">
      <c r="A144" s="89">
        <v>98</v>
      </c>
      <c r="B144" s="121" t="s">
        <v>27</v>
      </c>
      <c r="C144" s="122">
        <f t="shared" si="6"/>
        <v>1000</v>
      </c>
      <c r="D144" s="123">
        <v>0</v>
      </c>
      <c r="E144" s="123">
        <v>0</v>
      </c>
      <c r="F144" s="123">
        <v>1000</v>
      </c>
      <c r="G144" s="123">
        <v>0</v>
      </c>
      <c r="H144" s="123">
        <v>0</v>
      </c>
      <c r="I144" s="96">
        <v>2745</v>
      </c>
      <c r="J144" s="66"/>
      <c r="K144" s="60"/>
      <c r="L144" s="55"/>
      <c r="M144" s="55"/>
      <c r="N144" s="55"/>
      <c r="O144" s="55"/>
      <c r="Q144" s="39"/>
      <c r="S144" s="39"/>
      <c r="U144" s="42"/>
      <c r="W144" s="39"/>
      <c r="Y144" s="39"/>
      <c r="AA144" s="39"/>
      <c r="AC144" s="39"/>
    </row>
    <row r="145" spans="1:31" s="5" customFormat="1" ht="15" customHeight="1">
      <c r="A145" s="192" t="s">
        <v>12</v>
      </c>
      <c r="B145" s="193"/>
      <c r="C145" s="87">
        <f t="shared" si="6"/>
        <v>0</v>
      </c>
      <c r="D145" s="10">
        <v>0</v>
      </c>
      <c r="E145" s="10">
        <v>0</v>
      </c>
      <c r="F145" s="10">
        <v>0</v>
      </c>
      <c r="G145" s="10">
        <v>0</v>
      </c>
      <c r="H145" s="10">
        <v>0</v>
      </c>
      <c r="I145" s="9"/>
      <c r="J145" s="66"/>
      <c r="K145" s="65"/>
      <c r="L145" s="65"/>
      <c r="M145" s="65"/>
      <c r="N145" s="65"/>
      <c r="O145" s="55"/>
      <c r="P145" s="47"/>
      <c r="Q145" s="39"/>
      <c r="R145" s="47"/>
      <c r="S145" s="39"/>
      <c r="T145" s="47"/>
      <c r="U145" s="42"/>
      <c r="V145" s="47"/>
      <c r="W145" s="39"/>
      <c r="X145" s="47"/>
      <c r="Y145" s="39"/>
      <c r="Z145" s="47"/>
      <c r="AA145" s="39"/>
      <c r="AB145" s="47"/>
      <c r="AC145" s="39"/>
      <c r="AD145" s="47"/>
      <c r="AE145" s="47"/>
    </row>
    <row r="146" spans="1:31" s="5" customFormat="1" ht="15" customHeight="1">
      <c r="A146" s="194" t="s">
        <v>17</v>
      </c>
      <c r="B146" s="195"/>
      <c r="C146" s="52">
        <f t="shared" si="6"/>
        <v>0</v>
      </c>
      <c r="D146" s="52">
        <v>0</v>
      </c>
      <c r="E146" s="52">
        <v>0</v>
      </c>
      <c r="F146" s="52">
        <v>0</v>
      </c>
      <c r="G146" s="52">
        <v>0</v>
      </c>
      <c r="H146" s="52">
        <v>0</v>
      </c>
      <c r="I146" s="51"/>
      <c r="J146" s="66"/>
      <c r="K146" s="69"/>
      <c r="L146" s="55"/>
      <c r="M146" s="55"/>
      <c r="N146" s="55"/>
      <c r="O146" s="55"/>
      <c r="P146" s="48"/>
      <c r="Q146" s="39"/>
      <c r="R146" s="48"/>
      <c r="S146" s="39"/>
      <c r="T146" s="48"/>
      <c r="U146" s="42"/>
      <c r="V146" s="48"/>
      <c r="W146" s="39"/>
      <c r="X146" s="48"/>
      <c r="Y146" s="39"/>
      <c r="Z146" s="48"/>
      <c r="AA146" s="39"/>
      <c r="AB146" s="48"/>
      <c r="AC146" s="39"/>
      <c r="AD146" s="48"/>
      <c r="AE146" s="48"/>
    </row>
    <row r="147" spans="1:31" s="5" customFormat="1" ht="22.5" customHeight="1">
      <c r="A147" s="181" t="s">
        <v>33</v>
      </c>
      <c r="B147" s="196"/>
      <c r="C147" s="28">
        <f t="shared" si="6"/>
        <v>0</v>
      </c>
      <c r="D147" s="52">
        <v>0</v>
      </c>
      <c r="E147" s="52">
        <v>0</v>
      </c>
      <c r="F147" s="52">
        <v>0</v>
      </c>
      <c r="G147" s="53">
        <v>0</v>
      </c>
      <c r="H147" s="52">
        <v>0</v>
      </c>
      <c r="I147" s="53"/>
      <c r="J147" s="66"/>
      <c r="K147" s="69"/>
      <c r="L147" s="70"/>
      <c r="M147" s="70"/>
      <c r="N147" s="55"/>
      <c r="O147" s="55"/>
      <c r="P147" s="48"/>
      <c r="Q147" s="39"/>
      <c r="R147" s="48"/>
      <c r="S147" s="39"/>
      <c r="T147" s="48"/>
      <c r="U147" s="42"/>
      <c r="V147" s="48"/>
      <c r="W147" s="39"/>
      <c r="X147" s="48"/>
      <c r="Y147" s="39"/>
      <c r="Z147" s="48"/>
      <c r="AA147" s="39"/>
      <c r="AB147" s="48"/>
      <c r="AC147" s="39"/>
      <c r="AD147" s="48"/>
      <c r="AE147" s="48"/>
    </row>
    <row r="148" spans="1:10" ht="15">
      <c r="A148" s="54"/>
      <c r="B148" s="74"/>
      <c r="C148" s="54"/>
      <c r="D148" s="5"/>
      <c r="E148" s="5"/>
      <c r="F148" s="5"/>
      <c r="G148" s="5"/>
      <c r="H148" s="5"/>
      <c r="I148" s="5"/>
      <c r="J148" s="5"/>
    </row>
    <row r="149" spans="1:10" ht="15">
      <c r="A149" s="54"/>
      <c r="B149" s="137" t="s">
        <v>94</v>
      </c>
      <c r="C149" s="54"/>
      <c r="D149" s="5"/>
      <c r="E149" s="5"/>
      <c r="F149" s="5"/>
      <c r="G149" s="5"/>
      <c r="H149" s="5"/>
      <c r="I149" s="5"/>
      <c r="J149" s="5"/>
    </row>
    <row r="150" spans="1:9" ht="15">
      <c r="A150" s="54"/>
      <c r="B150" s="136" t="s">
        <v>95</v>
      </c>
      <c r="C150" s="54"/>
      <c r="D150" s="5"/>
      <c r="E150" s="5"/>
      <c r="F150" s="5"/>
      <c r="G150" s="5"/>
      <c r="H150" s="5"/>
      <c r="I150" s="5"/>
    </row>
    <row r="151" spans="1:9" ht="15">
      <c r="A151" s="54"/>
      <c r="B151" s="74"/>
      <c r="C151" s="54"/>
      <c r="D151" s="5"/>
      <c r="E151" s="5"/>
      <c r="F151" s="5"/>
      <c r="G151" s="5"/>
      <c r="H151" s="5"/>
      <c r="I151" s="5"/>
    </row>
    <row r="152" spans="1:9" ht="15">
      <c r="A152" s="54"/>
      <c r="B152" s="74"/>
      <c r="C152" s="54"/>
      <c r="D152" s="5"/>
      <c r="E152" s="5"/>
      <c r="F152" s="5"/>
      <c r="G152" s="5"/>
      <c r="H152" s="5"/>
      <c r="I152" s="5"/>
    </row>
    <row r="153" spans="1:9" ht="15">
      <c r="A153" s="5"/>
      <c r="B153" s="82"/>
      <c r="C153" s="5"/>
      <c r="D153" s="5"/>
      <c r="E153" s="5"/>
      <c r="F153" s="5"/>
      <c r="G153" s="5"/>
      <c r="H153" s="5"/>
      <c r="I153" s="5"/>
    </row>
  </sheetData>
  <sheetProtection/>
  <mergeCells count="28">
    <mergeCell ref="A140:B140"/>
    <mergeCell ref="A145:B145"/>
    <mergeCell ref="A146:B146"/>
    <mergeCell ref="A147:B147"/>
    <mergeCell ref="A114:B114"/>
    <mergeCell ref="A125:B125"/>
    <mergeCell ref="A129:B129"/>
    <mergeCell ref="A134:B134"/>
    <mergeCell ref="A135:B135"/>
    <mergeCell ref="A139:B139"/>
    <mergeCell ref="A97:B97"/>
    <mergeCell ref="A99:B99"/>
    <mergeCell ref="A101:B101"/>
    <mergeCell ref="A102:B102"/>
    <mergeCell ref="A111:B111"/>
    <mergeCell ref="A112:B112"/>
    <mergeCell ref="A81:B81"/>
    <mergeCell ref="A83:B83"/>
    <mergeCell ref="A85:B85"/>
    <mergeCell ref="A89:B89"/>
    <mergeCell ref="A91:B91"/>
    <mergeCell ref="A94:B94"/>
    <mergeCell ref="J1:AE1"/>
    <mergeCell ref="A4:B4"/>
    <mergeCell ref="A12:B12"/>
    <mergeCell ref="A22:B22"/>
    <mergeCell ref="A73:B73"/>
    <mergeCell ref="A80:B8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МДААР</dc:creator>
  <cp:keywords/>
  <dc:description/>
  <cp:lastModifiedBy>Gigabyte</cp:lastModifiedBy>
  <cp:lastPrinted>2023-03-21T14:13:42Z</cp:lastPrinted>
  <dcterms:created xsi:type="dcterms:W3CDTF">2015-01-29T13:49:23Z</dcterms:created>
  <dcterms:modified xsi:type="dcterms:W3CDTF">2023-08-19T12:21:03Z</dcterms:modified>
  <cp:category/>
  <cp:version/>
  <cp:contentType/>
  <cp:contentStatus/>
</cp:coreProperties>
</file>