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290" activeTab="0"/>
  </bookViews>
  <sheets>
    <sheet name="КР 2024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<sst xmlns="http://schemas.openxmlformats.org/spreadsheetml/2006/main" count="169" uniqueCount="143">
  <si>
    <t>№</t>
  </si>
  <si>
    <t>Наименование и местонахождение на обектите</t>
  </si>
  <si>
    <t xml:space="preserve">    §5200: Придобиване на дълготрайни материални активи</t>
  </si>
  <si>
    <t xml:space="preserve">     Функция 06: Жилищно строителство, благоустройство, комунално стопанство и опазване на околната среда</t>
  </si>
  <si>
    <t xml:space="preserve">     Функция 03: Образование</t>
  </si>
  <si>
    <t xml:space="preserve">    Функция 01: Общи държавни служби</t>
  </si>
  <si>
    <t xml:space="preserve">    ВСИЧКО РАЗХОДИ:</t>
  </si>
  <si>
    <t>§5204 придобиване на транспортно средство</t>
  </si>
  <si>
    <t xml:space="preserve">     Функция 07: Почивно дело, култура, религиозни дейности</t>
  </si>
  <si>
    <t xml:space="preserve">     Функция 04: Здравеопазване</t>
  </si>
  <si>
    <t xml:space="preserve">     Функция 05: Осигуряване, подпомагане и грижи</t>
  </si>
  <si>
    <t xml:space="preserve">    §5100:Основен ремонт на дълготрайни материални активи</t>
  </si>
  <si>
    <t xml:space="preserve">     Функция 08: Икономически дейностти и услуги</t>
  </si>
  <si>
    <t xml:space="preserve">    Функция 02: Отбрана и сигурност</t>
  </si>
  <si>
    <t xml:space="preserve">  § 5203 придобиване на друго оборудване, машини и съоръжения</t>
  </si>
  <si>
    <t xml:space="preserve">  § 5201 придобиване на компютри и хардуер</t>
  </si>
  <si>
    <t xml:space="preserve">  § 5205 придобиване на стопански инвентар</t>
  </si>
  <si>
    <t xml:space="preserve">  § 5300 придобиване на нематериални дълготрайни активи</t>
  </si>
  <si>
    <t>§5206 изграждане на инфраструктурни обекти</t>
  </si>
  <si>
    <t>ППР</t>
  </si>
  <si>
    <t>обекти</t>
  </si>
  <si>
    <t>Благоустрояване на площад с. Старо Оряхово</t>
  </si>
  <si>
    <t>Изграждане на парк "Армейски", гр. Долни чифлик</t>
  </si>
  <si>
    <t xml:space="preserve">              инженеринг</t>
  </si>
  <si>
    <t>Изграждане на многофункционална спортна площадка и благоустрояване на прилежащи площи в СУ Васил Левски гр. Долни чифлик</t>
  </si>
  <si>
    <t>Център за изкуства и занаяти</t>
  </si>
  <si>
    <t>§5400 придобиване на земя</t>
  </si>
  <si>
    <t>§5202 придобиване на сгради</t>
  </si>
  <si>
    <t>инженеринг</t>
  </si>
  <si>
    <t>ОР на покрива на пристройката към основна сграда ДЦЛУ с. Рудник</t>
  </si>
  <si>
    <t>ОР на кухненски блок при ДЦЛУ с. Рудник</t>
  </si>
  <si>
    <t xml:space="preserve">               ППР</t>
  </si>
  <si>
    <t>Реконструкция на път VAR 1175/III - 904/,  Долни чифлик - Кривини - Голица - Булаир от км 0+000 до км 4+000</t>
  </si>
  <si>
    <t>Благоустрояване на парк в с. Гроздьово</t>
  </si>
  <si>
    <t xml:space="preserve">     Функция 05: Социално осигуряване, подпомагане и грижи</t>
  </si>
  <si>
    <t xml:space="preserve">ОР на ул. о.т. 50-66-65 с. Рудник </t>
  </si>
  <si>
    <t>ОР на ул. о.т. 148а-149 с. Солник</t>
  </si>
  <si>
    <t>ОР на ул. о.т. 130-129 с. Солник</t>
  </si>
  <si>
    <t>ОР на ул. о.т. 133-134 с. Детелина</t>
  </si>
  <si>
    <t>ОР на ул. о.т. 18-19, о.т. 18-19-20-21-22 с. Юнец</t>
  </si>
  <si>
    <t>ОР на сграда за кухня на ДСП, гр. Долни чифлик</t>
  </si>
  <si>
    <t>ОР на ул. о.т. 37-38 с. Детелина</t>
  </si>
  <si>
    <t>ОР на ул. о.т. 17-54-53 с. Детелина</t>
  </si>
  <si>
    <t>Проектиране на допълнително водоснабдяване на селата Кривини, Солник,  Бърдарево и Голица</t>
  </si>
  <si>
    <t xml:space="preserve">  § 5219 придобиване на други ДМА</t>
  </si>
  <si>
    <t>КАПИТАЛОВИ РАЗХОДИ 2024 ГОДИНА</t>
  </si>
  <si>
    <t xml:space="preserve">годишна задача 2024 година </t>
  </si>
  <si>
    <t xml:space="preserve">прех.остат.по б-та, от целеви </t>
  </si>
  <si>
    <t xml:space="preserve">С С, вкл. прех. остатък </t>
  </si>
  <si>
    <t xml:space="preserve">др. изт. (дарения,ПУДООС, МВКВПМС, заем и др.), вкл.пр.ост. </t>
  </si>
  <si>
    <t xml:space="preserve">  СЕС </t>
  </si>
  <si>
    <t>UPS комплект с 2 акумулатора - ДПЛУ с. Горен чифлик</t>
  </si>
  <si>
    <t>субсидия РБ      1410800</t>
  </si>
  <si>
    <t>Обществена тоалетна, тип контейнер, за с. Бърдарево</t>
  </si>
  <si>
    <t>Обществена тоалетна, тип контейнер, за с. Ново Оряхово</t>
  </si>
  <si>
    <t>Изграждане на спортна площадка  в ПГСС гр. Долни чифлик</t>
  </si>
  <si>
    <t>Видео система -  СУ гр. Долни чифлик</t>
  </si>
  <si>
    <t>Агрегат - ДГ с. Гроздьово</t>
  </si>
  <si>
    <t>Агрегат - ДГ с. Пчелник</t>
  </si>
  <si>
    <t>Климатик - ДГ гр. Долни чифлик</t>
  </si>
  <si>
    <t>Късофокусен проектор - ДГ гр. Долни чифлик</t>
  </si>
  <si>
    <t>Агрегат - ДГ с. Старо Оряхово</t>
  </si>
  <si>
    <t>Комбинирани дворни съоръжения - ДГ с. Старо Оряхово</t>
  </si>
  <si>
    <t>Електромобил - ДГ гр. Долни чифлик</t>
  </si>
  <si>
    <t>Беседка - ДПЛУ с. Горен чифлик</t>
  </si>
  <si>
    <t xml:space="preserve">Климатик, 12-ка, 20 бр. - ДПЛУ с. Горен чифлик  </t>
  </si>
  <si>
    <t>Беседка - ДЦЛУ с. Рудник</t>
  </si>
  <si>
    <t>Комбинирано съоръжение за детска площадка - ЦСРИ  с. Рудник</t>
  </si>
  <si>
    <t>Апарат за рехабилитация - ЦСРИ гр. Долни чифлик</t>
  </si>
  <si>
    <t>Проектиране пречиствателна станция - ДПЛУ с. Горен чифлик</t>
  </si>
  <si>
    <t>Конвектомат - ДЦСХ гр. Долни чифлик</t>
  </si>
  <si>
    <t xml:space="preserve">Комбиниран хладилник  с фризер - ДЦСХ гр. Долни чифлик  </t>
  </si>
  <si>
    <t>Фризер ракла, 400 л - ДПЛУ с. Горен чифлик</t>
  </si>
  <si>
    <t>Фризер вертикален, 300 л - ДПЛУ с. Горен чифлик</t>
  </si>
  <si>
    <t>Разходомер за ПСОВ гр. Долни чифлик</t>
  </si>
  <si>
    <t xml:space="preserve">Билборд в гр. Долни чифлик </t>
  </si>
  <si>
    <t>Мултимедиен проектор 3 броя</t>
  </si>
  <si>
    <t>Преносим компютър 3 броя</t>
  </si>
  <si>
    <t>Остъклени витрини 2 броя</t>
  </si>
  <si>
    <t xml:space="preserve">Фургон за гробищен парк с. Венелин </t>
  </si>
  <si>
    <t>Фургон за гробищен парк с. Пчелник</t>
  </si>
  <si>
    <t>Интерактивна дъска ДГ Гроздьово</t>
  </si>
  <si>
    <t>Доставка и монтаж на котел и горелка за сградата на общинска администрация</t>
  </si>
  <si>
    <t>Сървър ОА</t>
  </si>
  <si>
    <t>Цветен ксерокс ОА</t>
  </si>
  <si>
    <t>дейност</t>
  </si>
  <si>
    <t>Колонен климатик, 18 -ка, 2 бр. - ЦСРИ гр. Долни чифлик</t>
  </si>
  <si>
    <t xml:space="preserve"> ОР на ул.,,Христо Ботев", о.т. 156-217 между кв.24-71 с. Гроздьово</t>
  </si>
  <si>
    <t>ОР на ул.,,Шерба", о.т. 158-157-29-28-27-26 с. Горен чифлик</t>
  </si>
  <si>
    <t>ОР на ул. ,,Железни врата" с. Старо Оряхово</t>
  </si>
  <si>
    <t>ОР на ул. ,,Арда" с. Пчелник</t>
  </si>
  <si>
    <t>Конструктивно укрепване на ДГ ,,Здравец" с. Венелин</t>
  </si>
  <si>
    <t>ОР на ул. ,,Иглика" с. Венелин</t>
  </si>
  <si>
    <t>ОР на ул. ,, Л.Каравелов" - о.т.190-186-175 с. Гроздьово</t>
  </si>
  <si>
    <t>ОР на ул.,,Раковец", о.т. 5-235-24-6-6а между кв.1-2-61 и кв.2а с. Гроздьово</t>
  </si>
  <si>
    <t>ОР на ул.,,Атанас Александров", о.т. 46-90-89-88 между кв.6 и 10 с. Гроздьово</t>
  </si>
  <si>
    <t>ОР на ул.,,Липа", о.т. 98-106-111-110 между кв.56-57-58-83 с. Горен чифлик</t>
  </si>
  <si>
    <t>ОР на ул.,,Средна гора", о.т. 70-71 между кв.22-23 с. Пчелник</t>
  </si>
  <si>
    <t>ОР на ул.,,Темунуга", о.т. 168-169 кв.55 с. Пчелник</t>
  </si>
  <si>
    <t>ОРна ул.,,Ясен", о.т. 99-100 между кв.34-35 с. Пчелник</t>
  </si>
  <si>
    <t>ОР на ул.,,Места",  о.т. 11 до о.т.12 с. Пчелник</t>
  </si>
  <si>
    <t>ОР на ул. "Роза" , о.т. 205а-113-212-209-210 между кв.18-19-20-23-13-24 с. Венелин</t>
  </si>
  <si>
    <t>ОР на ул."9-та", о.т. 19-56-57 между кв.11-12 с. Детелина</t>
  </si>
  <si>
    <t>ОР на ул.,,Марица", о.т. 90-83а-83 между кв.18-19-26-29-27 с. Старо Оряхово</t>
  </si>
  <si>
    <t>ОР на ул.,,Свобода", о.т. 165-168 между кв.31-24 с. Старо Оряхово</t>
  </si>
  <si>
    <t>ОР на ул.,,Еделвайс", о.т. 168-167-106а-106-166 между кв.19-24 с. Старо Оряхово</t>
  </si>
  <si>
    <t>ОР на ул.,,  о.т. 27-28 между кв.11-14-17-12-13-18 с. Ново Оряхово</t>
  </si>
  <si>
    <t>ОР на ул.,, о.т. 28-68-31 между кв.11-14-17-12-13-18 с. Ново Оряхово</t>
  </si>
  <si>
    <t>ОР на ул.,, о.т. 27-40 между кв.7 и 12 с. Кривини</t>
  </si>
  <si>
    <t>ОР на ул.,, о.т. 37-43-44-45 между кв.1-2-4-5 с. Солник</t>
  </si>
  <si>
    <t xml:space="preserve">ОР на читалище, с. Голица </t>
  </si>
  <si>
    <t>Лек автомобил - за полицейски участък Долни чифлик</t>
  </si>
  <si>
    <t>Учебен трактор - ПГСС гр. Долни чифлик</t>
  </si>
  <si>
    <t>Трактор за производство - ПГСС гр. Долни чифлик</t>
  </si>
  <si>
    <t>Съдийски стол за волейбол - ОУ с. Пчелник</t>
  </si>
  <si>
    <t>Съдомиялна машина - ДГ с. Гроздьово</t>
  </si>
  <si>
    <t>Готварска печка - ДГ с. Венелин</t>
  </si>
  <si>
    <t>Стерилизатор за посуда - ДГ с. Венелин</t>
  </si>
  <si>
    <t>Конвектомат 2 бр. - ДГ гр. Долни чифлик</t>
  </si>
  <si>
    <t>Сламопреса - ПГСС гр. Долни чифлик</t>
  </si>
  <si>
    <t>Лаптоп - НЖ с. Солник</t>
  </si>
  <si>
    <t>Лаптоп - АП гр. Долни чифлик</t>
  </si>
  <si>
    <t>Стационарен компютър - ЗЖ с. Горен чифлик</t>
  </si>
  <si>
    <t>Изграждане на навес -  ДПЛУ с. Горен чифлик</t>
  </si>
  <si>
    <t>Колонен климатик, 24-ка - 1 бр. - ЦНСТ гр. Долни чифлик</t>
  </si>
  <si>
    <t>Климатик, 12-ка, 3 бр. - ЦНСТ с. Горен чифлик</t>
  </si>
  <si>
    <t>Комбинирано съоръжение за детска площадка - ЦНСТ гр. Долни чифлик</t>
  </si>
  <si>
    <t>Колонен климатик, 24-ка - НЖ с. Солник</t>
  </si>
  <si>
    <t>Кухненско оборудване - ДЦЛУ с. Рудник</t>
  </si>
  <si>
    <t>Специализирани медицински легла за лежащо болни, 5 бр. - ДПЛУ с. Горен чифлик</t>
  </si>
  <si>
    <t xml:space="preserve">Хладилник, 250 л - НЖ с. Солик </t>
  </si>
  <si>
    <t>Тестомесачка, професионална - ДПЛУ с. Горен чифлик</t>
  </si>
  <si>
    <t>Къщичка за инструменти (сглобяема, тип барака) - ЦНСТ     с. Горен чифлик</t>
  </si>
  <si>
    <t>Къщичка за инструменти (сглобяема, тип барака) - ЦНСТ     гр. Долни чифлик</t>
  </si>
  <si>
    <t>Къщичка за инструменти (сглобяема, тип барака) - НЖ с. Солник</t>
  </si>
  <si>
    <t>Лекотоварен автомобил до 3,5 тона, тип самосвал</t>
  </si>
  <si>
    <t>Метален навес за гробищен парк с. Пчелник</t>
  </si>
  <si>
    <t>Лаптоп, 6 бр. - ДЦЛУ с. Рудник</t>
  </si>
  <si>
    <t>ОР на сграда на ЦСРИ с. Рудник</t>
  </si>
  <si>
    <t>Колонен климатик, 24-ка, 2 бр. - ДЦЛУ с. Рудник</t>
  </si>
  <si>
    <t xml:space="preserve">Доставка на пластмасов резервоар за септична яма, 5000 л, 2 бр. - ЦНСТ с. Горен чифлик  </t>
  </si>
  <si>
    <t xml:space="preserve">Фризер, 250 л - НЖ с. Солник </t>
  </si>
  <si>
    <t>Фургон за гробищен парк с. Шкорпиловци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</si>
</sst>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&quot;Да&quot;;&quot;Да&quot;;&quot;Не&quot;"/>
    <numFmt numFmtId="176" formatCode="&quot;Истина&quot;;&quot; Истина &quot;;&quot; Неистина &quot;"/>
    <numFmt numFmtId="177" formatCode="&quot;Вкл.&quot;;&quot; Вкл. &quot;;&quot; Изкл.&quot;"/>
    <numFmt numFmtId="178" formatCode="[$¥€-2]\ #,##0.00_);[Red]\([$¥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Hebar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1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3" fillId="33" borderId="15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justify" vertical="justify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49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5" fillId="33" borderId="14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3" fontId="0" fillId="33" borderId="0" xfId="0" applyNumberFormat="1" applyFill="1" applyAlignment="1">
      <alignment/>
    </xf>
    <xf numFmtId="0" fontId="29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45" fillId="33" borderId="0" xfId="0" applyFont="1" applyFill="1" applyBorder="1" applyAlignment="1">
      <alignment wrapText="1"/>
    </xf>
    <xf numFmtId="0" fontId="48" fillId="33" borderId="0" xfId="0" applyFont="1" applyFill="1" applyAlignment="1">
      <alignment/>
    </xf>
    <xf numFmtId="3" fontId="3" fillId="33" borderId="13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left" vertical="justify" wrapText="1"/>
    </xf>
    <xf numFmtId="0" fontId="48" fillId="33" borderId="13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18" xfId="0" applyFill="1" applyBorder="1" applyAlignment="1">
      <alignment wrapText="1"/>
    </xf>
    <xf numFmtId="0" fontId="48" fillId="33" borderId="10" xfId="0" applyFont="1" applyFill="1" applyBorder="1" applyAlignment="1">
      <alignment horizontal="right"/>
    </xf>
    <xf numFmtId="0" fontId="48" fillId="33" borderId="16" xfId="0" applyFont="1" applyFill="1" applyBorder="1" applyAlignment="1">
      <alignment/>
    </xf>
    <xf numFmtId="3" fontId="48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48" fillId="33" borderId="14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6" xfId="0" applyFont="1" applyFill="1" applyBorder="1" applyAlignment="1">
      <alignment wrapText="1"/>
    </xf>
    <xf numFmtId="0" fontId="5" fillId="33" borderId="19" xfId="0" applyFont="1" applyFill="1" applyBorder="1" applyAlignment="1">
      <alignment horizontal="right" vertical="justify" wrapText="1"/>
    </xf>
    <xf numFmtId="0" fontId="48" fillId="33" borderId="19" xfId="0" applyFont="1" applyFill="1" applyBorder="1" applyAlignment="1">
      <alignment wrapText="1"/>
    </xf>
    <xf numFmtId="0" fontId="47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right" vertical="justify" wrapText="1"/>
    </xf>
    <xf numFmtId="0" fontId="48" fillId="33" borderId="14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/>
    </xf>
    <xf numFmtId="0" fontId="48" fillId="33" borderId="13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3" fontId="5" fillId="33" borderId="14" xfId="0" applyNumberFormat="1" applyFont="1" applyFill="1" applyBorder="1" applyAlignment="1">
      <alignment horizontal="right" wrapText="1"/>
    </xf>
    <xf numFmtId="0" fontId="48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wrapText="1"/>
    </xf>
    <xf numFmtId="0" fontId="48" fillId="33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vertical="justify" wrapText="1"/>
    </xf>
    <xf numFmtId="0" fontId="5" fillId="33" borderId="21" xfId="0" applyFont="1" applyFill="1" applyBorder="1" applyAlignment="1">
      <alignment horizontal="justify" vertical="justify" wrapText="1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 wrapText="1"/>
    </xf>
    <xf numFmtId="3" fontId="4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/>
    </xf>
    <xf numFmtId="3" fontId="5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3" fontId="0" fillId="33" borderId="0" xfId="0" applyNumberForma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justify" vertical="justify" wrapText="1"/>
    </xf>
    <xf numFmtId="0" fontId="3" fillId="33" borderId="13" xfId="0" applyFont="1" applyFill="1" applyBorder="1" applyAlignment="1">
      <alignment horizontal="justify" vertical="justify" wrapText="1"/>
    </xf>
    <xf numFmtId="0" fontId="47" fillId="33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48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PageLayoutView="0" workbookViewId="0" topLeftCell="A148">
      <selection activeCell="G164" sqref="G164"/>
    </sheetView>
  </sheetViews>
  <sheetFormatPr defaultColWidth="9.140625" defaultRowHeight="15"/>
  <cols>
    <col min="1" max="1" width="2.28125" style="0" customWidth="1"/>
    <col min="2" max="4" width="9.140625" style="0" hidden="1" customWidth="1"/>
    <col min="5" max="5" width="0.13671875" style="0" hidden="1" customWidth="1"/>
    <col min="6" max="6" width="4.57421875" style="0" customWidth="1"/>
    <col min="7" max="7" width="47.8515625" style="1" customWidth="1"/>
    <col min="8" max="8" width="10.00390625" style="0" customWidth="1"/>
    <col min="9" max="10" width="8.57421875" style="0" customWidth="1"/>
    <col min="11" max="11" width="11.00390625" style="0" customWidth="1"/>
    <col min="12" max="12" width="13.00390625" style="0" customWidth="1"/>
    <col min="13" max="13" width="8.00390625" style="0" customWidth="1"/>
    <col min="14" max="14" width="6.7109375" style="0" customWidth="1"/>
    <col min="15" max="15" width="7.00390625" style="0" customWidth="1"/>
  </cols>
  <sheetData>
    <row r="1" spans="1:15" ht="18" customHeight="1">
      <c r="A1" s="5"/>
      <c r="B1" s="109"/>
      <c r="C1" s="109"/>
      <c r="D1" s="109"/>
      <c r="E1" s="5"/>
      <c r="F1" s="29" t="s">
        <v>45</v>
      </c>
      <c r="G1" s="65"/>
      <c r="H1" s="29"/>
      <c r="I1" s="30"/>
      <c r="J1" s="30"/>
      <c r="K1" s="30"/>
      <c r="L1" s="30"/>
      <c r="M1" s="66"/>
      <c r="N1" s="67"/>
      <c r="O1" s="46"/>
    </row>
    <row r="2" spans="1:14" ht="70.5" customHeight="1">
      <c r="A2" s="5"/>
      <c r="B2" s="5"/>
      <c r="C2" s="5"/>
      <c r="D2" s="47"/>
      <c r="E2" s="5"/>
      <c r="F2" s="27" t="s">
        <v>0</v>
      </c>
      <c r="G2" s="28" t="s">
        <v>1</v>
      </c>
      <c r="H2" s="23" t="s">
        <v>46</v>
      </c>
      <c r="I2" s="23" t="s">
        <v>52</v>
      </c>
      <c r="J2" s="24" t="s">
        <v>47</v>
      </c>
      <c r="K2" s="24" t="s">
        <v>48</v>
      </c>
      <c r="L2" s="24" t="s">
        <v>49</v>
      </c>
      <c r="M2" s="23" t="s">
        <v>50</v>
      </c>
      <c r="N2" s="63" t="s">
        <v>85</v>
      </c>
    </row>
    <row r="3" spans="1:15" ht="15.75" customHeight="1">
      <c r="A3" s="5"/>
      <c r="B3" s="5"/>
      <c r="C3" s="5"/>
      <c r="D3" s="47"/>
      <c r="E3" s="5"/>
      <c r="F3" s="39" t="s">
        <v>6</v>
      </c>
      <c r="G3" s="40"/>
      <c r="H3" s="43">
        <f>SUM(I3+J3+K3+L3+M3)</f>
        <v>3896803</v>
      </c>
      <c r="I3" s="25">
        <f>SUM(I4+I58+I160+I161)</f>
        <v>1410800</v>
      </c>
      <c r="J3" s="25">
        <f>SUM(J4+J58+J160+J161)</f>
        <v>885305</v>
      </c>
      <c r="K3" s="25">
        <f>SUM(K4+K58+K160+K161)</f>
        <v>1064732</v>
      </c>
      <c r="L3" s="25">
        <f>SUM(L4+L58+L160+L161)</f>
        <v>94264</v>
      </c>
      <c r="M3" s="25">
        <f>SUM(M4+M58+M160+M161)</f>
        <v>441702</v>
      </c>
      <c r="N3" s="36"/>
      <c r="O3" s="35"/>
    </row>
    <row r="4" spans="1:15" ht="24.75" customHeight="1">
      <c r="A4" s="5"/>
      <c r="B4" s="5"/>
      <c r="C4" s="5"/>
      <c r="D4" s="5"/>
      <c r="E4" s="5"/>
      <c r="F4" s="141" t="s">
        <v>11</v>
      </c>
      <c r="G4" s="142"/>
      <c r="H4" s="43">
        <f aca="true" t="shared" si="0" ref="H4:H65">SUM(I4+J4+K4+L4+M4)</f>
        <v>2730307</v>
      </c>
      <c r="I4" s="3">
        <f>SUM(I5+I6+I10+I12+I13+I19+I50+I55)</f>
        <v>1311609</v>
      </c>
      <c r="J4" s="3">
        <f>SUM(J5+J6+J10+J12+J13+J19+J50+J55)</f>
        <v>284160</v>
      </c>
      <c r="K4" s="3">
        <f>SUM(K5+K6+K10+K12+K13+K19+K50+K55)</f>
        <v>898819</v>
      </c>
      <c r="L4" s="3">
        <f>SUM(L5+L6+L10+L12+L13+L19+L50+L55)</f>
        <v>94264</v>
      </c>
      <c r="M4" s="3">
        <f>SUM(M5+M6+M10+M12+M13+M19+M50+M55)</f>
        <v>141455</v>
      </c>
      <c r="N4" s="13"/>
      <c r="O4" s="35"/>
    </row>
    <row r="5" spans="1:15" ht="15">
      <c r="A5" s="5"/>
      <c r="B5" s="5"/>
      <c r="C5" s="5"/>
      <c r="D5" s="5"/>
      <c r="E5" s="5"/>
      <c r="F5" s="41" t="s">
        <v>5</v>
      </c>
      <c r="G5" s="42"/>
      <c r="H5" s="43">
        <f t="shared" si="0"/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13"/>
      <c r="O5" s="35"/>
    </row>
    <row r="6" spans="6:15" s="5" customFormat="1" ht="15">
      <c r="F6" s="6" t="s">
        <v>13</v>
      </c>
      <c r="G6" s="7"/>
      <c r="H6" s="43">
        <f t="shared" si="0"/>
        <v>94264</v>
      </c>
      <c r="I6" s="3">
        <f>SUM(I7:I9)</f>
        <v>0</v>
      </c>
      <c r="J6" s="3">
        <f>SUM(J7:J9)</f>
        <v>0</v>
      </c>
      <c r="K6" s="3">
        <f>SUM(K7:K9)</f>
        <v>0</v>
      </c>
      <c r="L6" s="3">
        <f>SUM(L7:L9)</f>
        <v>94264</v>
      </c>
      <c r="M6" s="3">
        <f>SUM(M7:M9)</f>
        <v>0</v>
      </c>
      <c r="N6" s="4"/>
      <c r="O6" s="35"/>
    </row>
    <row r="7" spans="3:15" s="5" customFormat="1" ht="15">
      <c r="C7" s="47"/>
      <c r="D7" s="47"/>
      <c r="F7" s="68">
        <v>1</v>
      </c>
      <c r="G7" s="69" t="s">
        <v>89</v>
      </c>
      <c r="H7" s="56">
        <f t="shared" si="0"/>
        <v>1795</v>
      </c>
      <c r="I7" s="12">
        <v>0</v>
      </c>
      <c r="J7" s="12">
        <v>0</v>
      </c>
      <c r="K7" s="12">
        <v>0</v>
      </c>
      <c r="L7" s="12">
        <v>1795</v>
      </c>
      <c r="M7" s="12">
        <v>0</v>
      </c>
      <c r="N7" s="13">
        <v>1284</v>
      </c>
      <c r="O7" s="35"/>
    </row>
    <row r="8" spans="3:15" s="5" customFormat="1" ht="15">
      <c r="C8" s="47"/>
      <c r="D8" s="47"/>
      <c r="F8" s="68">
        <v>2</v>
      </c>
      <c r="G8" s="69" t="s">
        <v>90</v>
      </c>
      <c r="H8" s="56">
        <f t="shared" si="0"/>
        <v>90672</v>
      </c>
      <c r="I8" s="12">
        <v>0</v>
      </c>
      <c r="J8" s="12">
        <v>0</v>
      </c>
      <c r="K8" s="12">
        <v>0</v>
      </c>
      <c r="L8" s="12">
        <v>90672</v>
      </c>
      <c r="M8" s="12"/>
      <c r="N8" s="13">
        <v>1284</v>
      </c>
      <c r="O8" s="35"/>
    </row>
    <row r="9" spans="2:15" s="5" customFormat="1" ht="15">
      <c r="B9" s="110"/>
      <c r="C9" s="49"/>
      <c r="D9" s="47"/>
      <c r="F9" s="68">
        <v>3</v>
      </c>
      <c r="G9" s="69" t="s">
        <v>92</v>
      </c>
      <c r="H9" s="56">
        <f t="shared" si="0"/>
        <v>1797</v>
      </c>
      <c r="I9" s="12">
        <v>0</v>
      </c>
      <c r="J9" s="12">
        <v>0</v>
      </c>
      <c r="K9" s="12"/>
      <c r="L9" s="12">
        <v>1797</v>
      </c>
      <c r="M9" s="12">
        <v>0</v>
      </c>
      <c r="N9" s="13">
        <v>1284</v>
      </c>
      <c r="O9" s="35"/>
    </row>
    <row r="10" spans="3:15" s="5" customFormat="1" ht="15">
      <c r="C10" s="47"/>
      <c r="D10" s="47"/>
      <c r="F10" s="6" t="s">
        <v>4</v>
      </c>
      <c r="G10" s="7"/>
      <c r="H10" s="43">
        <f t="shared" si="0"/>
        <v>35612</v>
      </c>
      <c r="I10" s="10">
        <f>SUM(I11:I11)</f>
        <v>0</v>
      </c>
      <c r="J10" s="10">
        <f>SUM(J11:J11)</f>
        <v>0</v>
      </c>
      <c r="K10" s="10">
        <f>SUM(K11:K11)</f>
        <v>35612</v>
      </c>
      <c r="L10" s="10">
        <f>SUM(L11:L11)</f>
        <v>0</v>
      </c>
      <c r="M10" s="10">
        <f>SUM(M11:M11)</f>
        <v>0</v>
      </c>
      <c r="N10" s="9"/>
      <c r="O10" s="35"/>
    </row>
    <row r="11" spans="3:15" s="5" customFormat="1" ht="15">
      <c r="C11" s="47"/>
      <c r="D11" s="47"/>
      <c r="F11" s="2">
        <v>4</v>
      </c>
      <c r="G11" s="37" t="s">
        <v>91</v>
      </c>
      <c r="H11" s="56">
        <f t="shared" si="0"/>
        <v>35612</v>
      </c>
      <c r="I11" s="13">
        <v>0</v>
      </c>
      <c r="J11" s="13">
        <v>0</v>
      </c>
      <c r="K11" s="70">
        <v>35612</v>
      </c>
      <c r="L11" s="13">
        <v>0</v>
      </c>
      <c r="M11" s="13">
        <v>0</v>
      </c>
      <c r="N11" s="13">
        <v>3311</v>
      </c>
      <c r="O11" s="35"/>
    </row>
    <row r="12" spans="3:15" s="5" customFormat="1" ht="15" customHeight="1">
      <c r="C12" s="47"/>
      <c r="D12" s="47"/>
      <c r="F12" s="6" t="s">
        <v>9</v>
      </c>
      <c r="G12" s="8"/>
      <c r="H12" s="43">
        <f t="shared" si="0"/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/>
      <c r="O12" s="35"/>
    </row>
    <row r="13" spans="3:15" s="5" customFormat="1" ht="21.75" customHeight="1">
      <c r="C13" s="47"/>
      <c r="D13" s="47"/>
      <c r="F13" s="117" t="s">
        <v>10</v>
      </c>
      <c r="G13" s="143"/>
      <c r="H13" s="43">
        <f t="shared" si="0"/>
        <v>484160</v>
      </c>
      <c r="I13" s="3">
        <f>SUM(I14)</f>
        <v>0</v>
      </c>
      <c r="J13" s="3">
        <f>SUM(J14)</f>
        <v>284160</v>
      </c>
      <c r="K13" s="3">
        <f>SUM(K14)</f>
        <v>200000</v>
      </c>
      <c r="L13" s="3">
        <f>SUM(L14)</f>
        <v>0</v>
      </c>
      <c r="M13" s="3">
        <f>SUM(M14)</f>
        <v>0</v>
      </c>
      <c r="N13" s="4"/>
      <c r="O13" s="35"/>
    </row>
    <row r="14" spans="3:15" s="5" customFormat="1" ht="20.25" customHeight="1">
      <c r="C14" s="47"/>
      <c r="D14" s="47"/>
      <c r="F14" s="50" t="s">
        <v>23</v>
      </c>
      <c r="G14" s="37"/>
      <c r="H14" s="43">
        <f t="shared" si="0"/>
        <v>484160</v>
      </c>
      <c r="I14" s="19">
        <f>SUM(I15:I18)</f>
        <v>0</v>
      </c>
      <c r="J14" s="19">
        <f>SUM(J15:J18)</f>
        <v>284160</v>
      </c>
      <c r="K14" s="19">
        <f>SUM(K15:K18)</f>
        <v>200000</v>
      </c>
      <c r="L14" s="19">
        <f>SUM(L15:L18)</f>
        <v>0</v>
      </c>
      <c r="M14" s="19">
        <f>SUM(M15:M18)</f>
        <v>0</v>
      </c>
      <c r="N14" s="21"/>
      <c r="O14" s="35"/>
    </row>
    <row r="15" spans="3:15" s="5" customFormat="1" ht="20.25" customHeight="1">
      <c r="C15" s="47"/>
      <c r="D15" s="47"/>
      <c r="F15" s="27">
        <v>5</v>
      </c>
      <c r="G15" s="28" t="s">
        <v>30</v>
      </c>
      <c r="H15" s="56">
        <f t="shared" si="0"/>
        <v>30000</v>
      </c>
      <c r="I15" s="12">
        <v>0</v>
      </c>
      <c r="J15" s="12">
        <v>30000</v>
      </c>
      <c r="K15" s="12">
        <v>0</v>
      </c>
      <c r="L15" s="12">
        <v>0</v>
      </c>
      <c r="M15" s="12">
        <v>0</v>
      </c>
      <c r="N15" s="21">
        <v>1551</v>
      </c>
      <c r="O15" s="35"/>
    </row>
    <row r="16" spans="3:15" s="5" customFormat="1" ht="23.25" customHeight="1">
      <c r="C16" s="47"/>
      <c r="D16" s="47"/>
      <c r="F16" s="27">
        <v>6</v>
      </c>
      <c r="G16" s="37" t="s">
        <v>29</v>
      </c>
      <c r="H16" s="56">
        <f t="shared" si="0"/>
        <v>56160</v>
      </c>
      <c r="I16" s="12">
        <v>0</v>
      </c>
      <c r="J16" s="12">
        <v>56160</v>
      </c>
      <c r="K16" s="12">
        <v>0</v>
      </c>
      <c r="L16" s="12">
        <v>0</v>
      </c>
      <c r="M16" s="12">
        <v>0</v>
      </c>
      <c r="N16" s="21">
        <v>1551</v>
      </c>
      <c r="O16" s="35"/>
    </row>
    <row r="17" spans="3:15" s="5" customFormat="1" ht="23.25" customHeight="1">
      <c r="C17" s="47"/>
      <c r="D17" s="47"/>
      <c r="F17" s="27">
        <v>7</v>
      </c>
      <c r="G17" s="37" t="s">
        <v>138</v>
      </c>
      <c r="H17" s="56">
        <f t="shared" si="0"/>
        <v>198000</v>
      </c>
      <c r="I17" s="12">
        <v>0</v>
      </c>
      <c r="J17" s="12">
        <v>198000</v>
      </c>
      <c r="K17" s="12">
        <v>0</v>
      </c>
      <c r="L17" s="12">
        <v>0</v>
      </c>
      <c r="M17" s="12">
        <v>0</v>
      </c>
      <c r="N17" s="21">
        <v>1550</v>
      </c>
      <c r="O17" s="35"/>
    </row>
    <row r="18" spans="3:15" s="5" customFormat="1" ht="23.25" customHeight="1">
      <c r="C18" s="47"/>
      <c r="D18" s="47"/>
      <c r="F18" s="27">
        <v>8</v>
      </c>
      <c r="G18" s="37" t="s">
        <v>40</v>
      </c>
      <c r="H18" s="56">
        <f t="shared" si="0"/>
        <v>200000</v>
      </c>
      <c r="I18" s="12">
        <v>0</v>
      </c>
      <c r="J18" s="12">
        <v>0</v>
      </c>
      <c r="K18" s="12">
        <v>200000</v>
      </c>
      <c r="L18" s="12">
        <v>0</v>
      </c>
      <c r="M18" s="12">
        <v>0</v>
      </c>
      <c r="N18" s="21">
        <v>2524</v>
      </c>
      <c r="O18" s="35"/>
    </row>
    <row r="19" spans="3:15" s="5" customFormat="1" ht="36" customHeight="1">
      <c r="C19" s="47"/>
      <c r="D19" s="47"/>
      <c r="F19" s="144" t="s">
        <v>3</v>
      </c>
      <c r="G19" s="145"/>
      <c r="H19" s="43">
        <f t="shared" si="0"/>
        <v>1742917</v>
      </c>
      <c r="I19" s="3">
        <f>SUM(I20+I23)</f>
        <v>1311609</v>
      </c>
      <c r="J19" s="3">
        <f>SUM(J20+J23)</f>
        <v>0</v>
      </c>
      <c r="K19" s="3">
        <f>SUM(K20+K23)</f>
        <v>317751</v>
      </c>
      <c r="L19" s="3">
        <f>SUM(L20+L23)</f>
        <v>0</v>
      </c>
      <c r="M19" s="3">
        <f>SUM(M20+M23)</f>
        <v>113557</v>
      </c>
      <c r="N19" s="4"/>
      <c r="O19" s="35"/>
    </row>
    <row r="20" spans="3:15" s="5" customFormat="1" ht="17.25" customHeight="1">
      <c r="C20" s="47"/>
      <c r="D20" s="47"/>
      <c r="F20" s="106"/>
      <c r="G20" s="14" t="s">
        <v>20</v>
      </c>
      <c r="H20" s="43">
        <f t="shared" si="0"/>
        <v>116255</v>
      </c>
      <c r="I20" s="3">
        <f>SUM(I21:I22)</f>
        <v>0</v>
      </c>
      <c r="J20" s="3">
        <f>SUM(J21:J22)</f>
        <v>0</v>
      </c>
      <c r="K20" s="3">
        <f>SUM(K21:K22)</f>
        <v>2698</v>
      </c>
      <c r="L20" s="3">
        <f>SUM(L21:L22)</f>
        <v>0</v>
      </c>
      <c r="M20" s="3">
        <f>SUM(M21:M22)</f>
        <v>113557</v>
      </c>
      <c r="N20" s="4"/>
      <c r="O20" s="35"/>
    </row>
    <row r="21" spans="3:15" s="5" customFormat="1" ht="17.25" customHeight="1">
      <c r="C21" s="47"/>
      <c r="D21" s="47"/>
      <c r="F21" s="68">
        <v>9</v>
      </c>
      <c r="G21" s="13" t="s">
        <v>93</v>
      </c>
      <c r="H21" s="56">
        <f t="shared" si="0"/>
        <v>418</v>
      </c>
      <c r="I21" s="12">
        <v>0</v>
      </c>
      <c r="J21" s="12">
        <v>0</v>
      </c>
      <c r="K21" s="12">
        <v>418</v>
      </c>
      <c r="L21" s="12">
        <v>0</v>
      </c>
      <c r="M21" s="12">
        <v>0</v>
      </c>
      <c r="N21" s="13">
        <v>2606</v>
      </c>
      <c r="O21" s="35"/>
    </row>
    <row r="22" spans="3:15" s="5" customFormat="1" ht="17.25" customHeight="1">
      <c r="C22" s="47"/>
      <c r="D22" s="47"/>
      <c r="F22" s="68">
        <v>10</v>
      </c>
      <c r="G22" s="71" t="s">
        <v>21</v>
      </c>
      <c r="H22" s="56">
        <f t="shared" si="0"/>
        <v>115837</v>
      </c>
      <c r="I22" s="12">
        <v>0</v>
      </c>
      <c r="J22" s="12">
        <v>0</v>
      </c>
      <c r="K22" s="12">
        <v>2280</v>
      </c>
      <c r="L22" s="2">
        <v>0</v>
      </c>
      <c r="M22" s="12">
        <v>113557</v>
      </c>
      <c r="N22" s="4">
        <v>2619</v>
      </c>
      <c r="O22" s="35"/>
    </row>
    <row r="23" spans="3:15" s="5" customFormat="1" ht="20.25" customHeight="1">
      <c r="C23" s="47"/>
      <c r="D23" s="47"/>
      <c r="F23" s="29" t="s">
        <v>23</v>
      </c>
      <c r="G23" s="30"/>
      <c r="H23" s="43">
        <f t="shared" si="0"/>
        <v>1626662</v>
      </c>
      <c r="I23" s="15">
        <f>SUM(I24:I49)</f>
        <v>1311609</v>
      </c>
      <c r="J23" s="15">
        <f>SUM(J24:J49)</f>
        <v>0</v>
      </c>
      <c r="K23" s="15">
        <f>SUM(K24:K49)</f>
        <v>315053</v>
      </c>
      <c r="L23" s="15">
        <f>SUM(L24:L49)</f>
        <v>0</v>
      </c>
      <c r="M23" s="15">
        <f>SUM(M24:M49)</f>
        <v>0</v>
      </c>
      <c r="N23" s="44"/>
      <c r="O23" s="35"/>
    </row>
    <row r="24" spans="3:15" s="5" customFormat="1" ht="21.75" customHeight="1">
      <c r="C24" s="47"/>
      <c r="D24" s="47"/>
      <c r="F24" s="68">
        <v>11</v>
      </c>
      <c r="G24" s="69" t="s">
        <v>33</v>
      </c>
      <c r="H24" s="56">
        <f t="shared" si="0"/>
        <v>240</v>
      </c>
      <c r="I24" s="72">
        <v>0</v>
      </c>
      <c r="J24" s="72">
        <v>0</v>
      </c>
      <c r="K24" s="72">
        <v>240</v>
      </c>
      <c r="L24" s="12">
        <v>0</v>
      </c>
      <c r="M24" s="72">
        <v>0</v>
      </c>
      <c r="N24" s="13">
        <v>2619</v>
      </c>
      <c r="O24" s="35"/>
    </row>
    <row r="25" spans="3:15" s="5" customFormat="1" ht="18.75" customHeight="1">
      <c r="C25" s="47"/>
      <c r="D25" s="47"/>
      <c r="F25" s="68">
        <v>12</v>
      </c>
      <c r="G25" s="69" t="s">
        <v>36</v>
      </c>
      <c r="H25" s="56">
        <f t="shared" si="0"/>
        <v>44046</v>
      </c>
      <c r="I25" s="72">
        <v>0</v>
      </c>
      <c r="J25" s="72">
        <v>0</v>
      </c>
      <c r="K25" s="72">
        <v>44046</v>
      </c>
      <c r="L25" s="60">
        <v>0</v>
      </c>
      <c r="M25" s="72">
        <v>0</v>
      </c>
      <c r="N25" s="73">
        <v>2606</v>
      </c>
      <c r="O25" s="35"/>
    </row>
    <row r="26" spans="3:15" s="5" customFormat="1" ht="18.75" customHeight="1">
      <c r="C26" s="47"/>
      <c r="D26" s="47"/>
      <c r="F26" s="68">
        <v>13</v>
      </c>
      <c r="G26" s="69" t="s">
        <v>37</v>
      </c>
      <c r="H26" s="56">
        <f t="shared" si="0"/>
        <v>42738</v>
      </c>
      <c r="I26" s="72">
        <v>0</v>
      </c>
      <c r="J26" s="72">
        <v>0</v>
      </c>
      <c r="K26" s="72">
        <v>42738</v>
      </c>
      <c r="L26" s="60">
        <v>0</v>
      </c>
      <c r="M26" s="72">
        <v>0</v>
      </c>
      <c r="N26" s="73">
        <v>2606</v>
      </c>
      <c r="O26" s="35"/>
    </row>
    <row r="27" spans="3:15" s="5" customFormat="1" ht="18.75" customHeight="1">
      <c r="C27" s="47"/>
      <c r="D27" s="47"/>
      <c r="F27" s="68">
        <v>14</v>
      </c>
      <c r="G27" s="71" t="s">
        <v>39</v>
      </c>
      <c r="H27" s="56">
        <f t="shared" si="0"/>
        <v>57073</v>
      </c>
      <c r="I27" s="72">
        <v>57073</v>
      </c>
      <c r="J27" s="72">
        <v>0</v>
      </c>
      <c r="K27" s="72"/>
      <c r="L27" s="60">
        <v>0</v>
      </c>
      <c r="M27" s="72">
        <v>0</v>
      </c>
      <c r="N27" s="73">
        <v>2606</v>
      </c>
      <c r="O27" s="35"/>
    </row>
    <row r="28" spans="3:15" s="5" customFormat="1" ht="18.75" customHeight="1">
      <c r="C28" s="47"/>
      <c r="D28" s="47"/>
      <c r="F28" s="68">
        <v>15</v>
      </c>
      <c r="G28" s="69" t="s">
        <v>38</v>
      </c>
      <c r="H28" s="56">
        <f t="shared" si="0"/>
        <v>14254</v>
      </c>
      <c r="I28" s="12">
        <v>0</v>
      </c>
      <c r="J28" s="12">
        <v>0</v>
      </c>
      <c r="K28" s="12">
        <v>14254</v>
      </c>
      <c r="L28" s="12">
        <v>0</v>
      </c>
      <c r="M28" s="12">
        <v>0</v>
      </c>
      <c r="N28" s="13">
        <v>2606</v>
      </c>
      <c r="O28" s="35"/>
    </row>
    <row r="29" spans="3:15" s="5" customFormat="1" ht="18.75" customHeight="1">
      <c r="C29" s="47"/>
      <c r="D29" s="47"/>
      <c r="F29" s="68">
        <v>16</v>
      </c>
      <c r="G29" s="69" t="s">
        <v>41</v>
      </c>
      <c r="H29" s="56">
        <f t="shared" si="0"/>
        <v>23716</v>
      </c>
      <c r="I29" s="12">
        <v>0</v>
      </c>
      <c r="J29" s="12">
        <v>0</v>
      </c>
      <c r="K29" s="12">
        <v>23716</v>
      </c>
      <c r="L29" s="12">
        <v>0</v>
      </c>
      <c r="M29" s="12">
        <v>0</v>
      </c>
      <c r="N29" s="13">
        <v>2606</v>
      </c>
      <c r="O29" s="35"/>
    </row>
    <row r="30" spans="3:15" s="5" customFormat="1" ht="18.75" customHeight="1">
      <c r="C30" s="47"/>
      <c r="D30" s="47"/>
      <c r="F30" s="68">
        <v>17</v>
      </c>
      <c r="G30" s="69" t="s">
        <v>42</v>
      </c>
      <c r="H30" s="56">
        <f t="shared" si="0"/>
        <v>28839</v>
      </c>
      <c r="I30" s="12">
        <v>0</v>
      </c>
      <c r="J30" s="12">
        <v>0</v>
      </c>
      <c r="K30" s="12">
        <v>28839</v>
      </c>
      <c r="L30" s="12">
        <v>0</v>
      </c>
      <c r="M30" s="12">
        <v>0</v>
      </c>
      <c r="N30" s="13">
        <v>2606</v>
      </c>
      <c r="O30" s="35"/>
    </row>
    <row r="31" spans="1:15" s="5" customFormat="1" ht="18.75" customHeight="1">
      <c r="A31" s="47"/>
      <c r="C31" s="47"/>
      <c r="D31" s="47"/>
      <c r="F31" s="68">
        <v>18</v>
      </c>
      <c r="G31" s="69" t="s">
        <v>35</v>
      </c>
      <c r="H31" s="56">
        <f t="shared" si="0"/>
        <v>78451</v>
      </c>
      <c r="I31" s="12">
        <v>78451</v>
      </c>
      <c r="J31" s="12">
        <v>0</v>
      </c>
      <c r="K31" s="12">
        <v>0</v>
      </c>
      <c r="L31" s="12">
        <v>0</v>
      </c>
      <c r="M31" s="12">
        <v>0</v>
      </c>
      <c r="N31" s="13">
        <v>2606</v>
      </c>
      <c r="O31" s="35"/>
    </row>
    <row r="32" spans="1:15" s="5" customFormat="1" ht="18.75" customHeight="1">
      <c r="A32" s="47"/>
      <c r="C32" s="47"/>
      <c r="D32" s="47"/>
      <c r="F32" s="68">
        <v>19</v>
      </c>
      <c r="G32" s="13" t="s">
        <v>87</v>
      </c>
      <c r="H32" s="56">
        <f t="shared" si="0"/>
        <v>18598</v>
      </c>
      <c r="I32" s="12">
        <v>18598</v>
      </c>
      <c r="J32" s="12">
        <v>0</v>
      </c>
      <c r="K32" s="12">
        <v>0</v>
      </c>
      <c r="L32" s="12">
        <v>0</v>
      </c>
      <c r="M32" s="12">
        <v>0</v>
      </c>
      <c r="N32" s="13">
        <v>2606</v>
      </c>
      <c r="O32" s="35"/>
    </row>
    <row r="33" spans="1:15" s="5" customFormat="1" ht="24" customHeight="1">
      <c r="A33" s="47"/>
      <c r="C33" s="47"/>
      <c r="D33" s="47"/>
      <c r="F33" s="68">
        <v>20</v>
      </c>
      <c r="G33" s="71" t="s">
        <v>94</v>
      </c>
      <c r="H33" s="56">
        <f t="shared" si="0"/>
        <v>103776</v>
      </c>
      <c r="I33" s="12">
        <v>103776</v>
      </c>
      <c r="J33" s="12">
        <v>0</v>
      </c>
      <c r="K33" s="12">
        <v>0</v>
      </c>
      <c r="L33" s="12">
        <v>0</v>
      </c>
      <c r="M33" s="12">
        <v>0</v>
      </c>
      <c r="N33" s="13">
        <v>2606</v>
      </c>
      <c r="O33" s="35"/>
    </row>
    <row r="34" spans="1:15" s="5" customFormat="1" ht="26.25" customHeight="1">
      <c r="A34" s="47"/>
      <c r="C34" s="47"/>
      <c r="D34" s="47"/>
      <c r="F34" s="68">
        <v>21</v>
      </c>
      <c r="G34" s="71" t="s">
        <v>95</v>
      </c>
      <c r="H34" s="56">
        <f t="shared" si="0"/>
        <v>70383</v>
      </c>
      <c r="I34" s="12">
        <v>70383</v>
      </c>
      <c r="J34" s="12">
        <v>0</v>
      </c>
      <c r="K34" s="12">
        <v>0</v>
      </c>
      <c r="L34" s="12">
        <v>0</v>
      </c>
      <c r="M34" s="12">
        <v>0</v>
      </c>
      <c r="N34" s="13">
        <v>2606</v>
      </c>
      <c r="O34" s="35"/>
    </row>
    <row r="35" spans="1:15" s="5" customFormat="1" ht="26.25" customHeight="1">
      <c r="A35" s="47"/>
      <c r="C35" s="47"/>
      <c r="D35" s="47"/>
      <c r="F35" s="68">
        <v>22</v>
      </c>
      <c r="G35" s="71" t="s">
        <v>96</v>
      </c>
      <c r="H35" s="56">
        <f t="shared" si="0"/>
        <v>110385</v>
      </c>
      <c r="I35" s="12">
        <v>110385</v>
      </c>
      <c r="J35" s="12">
        <v>0</v>
      </c>
      <c r="K35" s="12">
        <v>0</v>
      </c>
      <c r="L35" s="12">
        <v>0</v>
      </c>
      <c r="M35" s="12">
        <v>0</v>
      </c>
      <c r="N35" s="13">
        <v>2606</v>
      </c>
      <c r="O35" s="35"/>
    </row>
    <row r="36" spans="1:15" s="5" customFormat="1" ht="18.75" customHeight="1">
      <c r="A36" s="47"/>
      <c r="C36" s="47"/>
      <c r="D36" s="47"/>
      <c r="F36" s="68">
        <v>23</v>
      </c>
      <c r="G36" s="13" t="s">
        <v>88</v>
      </c>
      <c r="H36" s="56">
        <f t="shared" si="0"/>
        <v>161220</v>
      </c>
      <c r="I36" s="12">
        <v>0</v>
      </c>
      <c r="J36" s="12">
        <v>0</v>
      </c>
      <c r="K36" s="12">
        <v>161220</v>
      </c>
      <c r="L36" s="12">
        <v>0</v>
      </c>
      <c r="M36" s="12">
        <v>0</v>
      </c>
      <c r="N36" s="13">
        <v>2606</v>
      </c>
      <c r="O36" s="35"/>
    </row>
    <row r="37" spans="1:15" s="5" customFormat="1" ht="18.75" customHeight="1">
      <c r="A37" s="47"/>
      <c r="C37" s="47"/>
      <c r="D37" s="47"/>
      <c r="F37" s="68">
        <v>24</v>
      </c>
      <c r="G37" s="13" t="s">
        <v>97</v>
      </c>
      <c r="H37" s="56">
        <f t="shared" si="0"/>
        <v>18598</v>
      </c>
      <c r="I37" s="12">
        <v>18598</v>
      </c>
      <c r="J37" s="12">
        <v>0</v>
      </c>
      <c r="K37" s="12">
        <v>0</v>
      </c>
      <c r="L37" s="12">
        <v>0</v>
      </c>
      <c r="M37" s="12">
        <v>0</v>
      </c>
      <c r="N37" s="13">
        <v>2606</v>
      </c>
      <c r="O37" s="35"/>
    </row>
    <row r="38" spans="1:15" s="5" customFormat="1" ht="18.75" customHeight="1">
      <c r="A38" s="47"/>
      <c r="C38" s="47"/>
      <c r="D38" s="47"/>
      <c r="F38" s="68">
        <v>25</v>
      </c>
      <c r="G38" s="13" t="s">
        <v>98</v>
      </c>
      <c r="H38" s="56">
        <f t="shared" si="0"/>
        <v>45026</v>
      </c>
      <c r="I38" s="12">
        <v>45026</v>
      </c>
      <c r="J38" s="12">
        <v>0</v>
      </c>
      <c r="K38" s="12">
        <v>0</v>
      </c>
      <c r="L38" s="12">
        <v>0</v>
      </c>
      <c r="M38" s="12">
        <v>0</v>
      </c>
      <c r="N38" s="13">
        <v>2606</v>
      </c>
      <c r="O38" s="35"/>
    </row>
    <row r="39" spans="1:15" s="5" customFormat="1" ht="18.75" customHeight="1">
      <c r="A39" s="47"/>
      <c r="C39" s="47"/>
      <c r="D39" s="47"/>
      <c r="F39" s="68">
        <v>26</v>
      </c>
      <c r="G39" s="13" t="s">
        <v>99</v>
      </c>
      <c r="H39" s="56">
        <f t="shared" si="0"/>
        <v>47441</v>
      </c>
      <c r="I39" s="12">
        <v>47441</v>
      </c>
      <c r="J39" s="12">
        <v>0</v>
      </c>
      <c r="K39" s="12">
        <v>0</v>
      </c>
      <c r="L39" s="12">
        <v>0</v>
      </c>
      <c r="M39" s="12">
        <v>0</v>
      </c>
      <c r="N39" s="13">
        <v>2606</v>
      </c>
      <c r="O39" s="35"/>
    </row>
    <row r="40" spans="1:15" s="5" customFormat="1" ht="18.75" customHeight="1">
      <c r="A40" s="47"/>
      <c r="C40" s="47"/>
      <c r="D40" s="47"/>
      <c r="F40" s="68">
        <v>27</v>
      </c>
      <c r="G40" s="13" t="s">
        <v>100</v>
      </c>
      <c r="H40" s="56">
        <f t="shared" si="0"/>
        <v>89813</v>
      </c>
      <c r="I40" s="12">
        <v>89813</v>
      </c>
      <c r="J40" s="12">
        <v>0</v>
      </c>
      <c r="K40" s="12">
        <v>0</v>
      </c>
      <c r="L40" s="12">
        <v>0</v>
      </c>
      <c r="M40" s="12">
        <v>0</v>
      </c>
      <c r="N40" s="13">
        <v>2606</v>
      </c>
      <c r="O40" s="35"/>
    </row>
    <row r="41" spans="1:15" s="5" customFormat="1" ht="24" customHeight="1">
      <c r="A41" s="47"/>
      <c r="C41" s="47"/>
      <c r="D41" s="47"/>
      <c r="F41" s="68">
        <v>28</v>
      </c>
      <c r="G41" s="74" t="s">
        <v>101</v>
      </c>
      <c r="H41" s="56">
        <f t="shared" si="0"/>
        <v>155364</v>
      </c>
      <c r="I41" s="12">
        <v>155364</v>
      </c>
      <c r="J41" s="12">
        <v>0</v>
      </c>
      <c r="K41" s="12">
        <v>0</v>
      </c>
      <c r="L41" s="12">
        <v>0</v>
      </c>
      <c r="M41" s="12">
        <v>0</v>
      </c>
      <c r="N41" s="13">
        <v>2606</v>
      </c>
      <c r="O41" s="35"/>
    </row>
    <row r="42" spans="1:15" s="5" customFormat="1" ht="18.75" customHeight="1">
      <c r="A42" s="47"/>
      <c r="C42" s="47"/>
      <c r="D42" s="47"/>
      <c r="F42" s="68">
        <v>29</v>
      </c>
      <c r="G42" s="69" t="s">
        <v>102</v>
      </c>
      <c r="H42" s="56">
        <f t="shared" si="0"/>
        <v>77342</v>
      </c>
      <c r="I42" s="12">
        <v>77342</v>
      </c>
      <c r="J42" s="12">
        <v>0</v>
      </c>
      <c r="K42" s="12">
        <v>0</v>
      </c>
      <c r="L42" s="12">
        <v>0</v>
      </c>
      <c r="M42" s="12">
        <v>0</v>
      </c>
      <c r="N42" s="13">
        <v>2606</v>
      </c>
      <c r="O42" s="35"/>
    </row>
    <row r="43" spans="1:15" s="5" customFormat="1" ht="25.5" customHeight="1">
      <c r="A43" s="47"/>
      <c r="C43" s="47"/>
      <c r="D43" s="47"/>
      <c r="F43" s="68">
        <v>30</v>
      </c>
      <c r="G43" s="71" t="s">
        <v>103</v>
      </c>
      <c r="H43" s="56">
        <f t="shared" si="0"/>
        <v>47969</v>
      </c>
      <c r="I43" s="12">
        <v>47969</v>
      </c>
      <c r="J43" s="12">
        <v>0</v>
      </c>
      <c r="K43" s="12">
        <v>0</v>
      </c>
      <c r="L43" s="12">
        <v>0</v>
      </c>
      <c r="M43" s="12">
        <v>0</v>
      </c>
      <c r="N43" s="13">
        <v>2606</v>
      </c>
      <c r="O43" s="35"/>
    </row>
    <row r="44" spans="1:15" s="5" customFormat="1" ht="28.5" customHeight="1">
      <c r="A44" s="47"/>
      <c r="C44" s="47"/>
      <c r="D44" s="47"/>
      <c r="F44" s="68">
        <v>31</v>
      </c>
      <c r="G44" s="71" t="s">
        <v>104</v>
      </c>
      <c r="H44" s="56">
        <f t="shared" si="0"/>
        <v>32812</v>
      </c>
      <c r="I44" s="12">
        <v>32812</v>
      </c>
      <c r="J44" s="12">
        <v>0</v>
      </c>
      <c r="K44" s="12">
        <v>0</v>
      </c>
      <c r="L44" s="12">
        <v>0</v>
      </c>
      <c r="M44" s="12">
        <v>0</v>
      </c>
      <c r="N44" s="13">
        <v>2606</v>
      </c>
      <c r="O44" s="35"/>
    </row>
    <row r="45" spans="1:15" s="5" customFormat="1" ht="23.25" customHeight="1">
      <c r="A45" s="47"/>
      <c r="C45" s="47"/>
      <c r="D45" s="47"/>
      <c r="F45" s="68">
        <v>32</v>
      </c>
      <c r="G45" s="71" t="s">
        <v>105</v>
      </c>
      <c r="H45" s="56">
        <f t="shared" si="0"/>
        <v>92385</v>
      </c>
      <c r="I45" s="12">
        <v>92385</v>
      </c>
      <c r="J45" s="12">
        <v>0</v>
      </c>
      <c r="K45" s="12">
        <v>0</v>
      </c>
      <c r="L45" s="12">
        <v>0</v>
      </c>
      <c r="M45" s="12">
        <v>0</v>
      </c>
      <c r="N45" s="13">
        <v>2606</v>
      </c>
      <c r="O45" s="35"/>
    </row>
    <row r="46" spans="1:15" s="5" customFormat="1" ht="18.75" customHeight="1">
      <c r="A46" s="47"/>
      <c r="C46" s="47"/>
      <c r="D46" s="47"/>
      <c r="F46" s="68">
        <v>33</v>
      </c>
      <c r="G46" s="13" t="s">
        <v>106</v>
      </c>
      <c r="H46" s="56">
        <f t="shared" si="0"/>
        <v>43805</v>
      </c>
      <c r="I46" s="12">
        <v>43805</v>
      </c>
      <c r="J46" s="12">
        <v>0</v>
      </c>
      <c r="K46" s="12">
        <v>0</v>
      </c>
      <c r="L46" s="12">
        <v>0</v>
      </c>
      <c r="M46" s="12">
        <v>0</v>
      </c>
      <c r="N46" s="13">
        <v>2606</v>
      </c>
      <c r="O46" s="35"/>
    </row>
    <row r="47" spans="1:15" s="5" customFormat="1" ht="18.75" customHeight="1">
      <c r="A47" s="47"/>
      <c r="C47" s="47"/>
      <c r="D47" s="47"/>
      <c r="F47" s="68">
        <v>34</v>
      </c>
      <c r="G47" s="13" t="s">
        <v>107</v>
      </c>
      <c r="H47" s="56">
        <f t="shared" si="0"/>
        <v>80041</v>
      </c>
      <c r="I47" s="12">
        <v>80041</v>
      </c>
      <c r="J47" s="12">
        <v>0</v>
      </c>
      <c r="K47" s="12">
        <v>0</v>
      </c>
      <c r="L47" s="12">
        <v>0</v>
      </c>
      <c r="M47" s="12">
        <v>0</v>
      </c>
      <c r="N47" s="13">
        <v>2606</v>
      </c>
      <c r="O47" s="35"/>
    </row>
    <row r="48" spans="1:15" s="5" customFormat="1" ht="18.75" customHeight="1">
      <c r="A48" s="47"/>
      <c r="C48" s="47"/>
      <c r="D48" s="47"/>
      <c r="F48" s="68">
        <v>35</v>
      </c>
      <c r="G48" s="13" t="s">
        <v>108</v>
      </c>
      <c r="H48" s="56">
        <f t="shared" si="0"/>
        <v>88356</v>
      </c>
      <c r="I48" s="12">
        <v>88356</v>
      </c>
      <c r="J48" s="12">
        <v>0</v>
      </c>
      <c r="K48" s="12">
        <v>0</v>
      </c>
      <c r="L48" s="12">
        <v>0</v>
      </c>
      <c r="M48" s="12">
        <v>0</v>
      </c>
      <c r="N48" s="13">
        <v>2606</v>
      </c>
      <c r="O48" s="35"/>
    </row>
    <row r="49" spans="1:15" s="5" customFormat="1" ht="18.75" customHeight="1">
      <c r="A49" s="47"/>
      <c r="C49" s="47"/>
      <c r="D49" s="47"/>
      <c r="F49" s="68">
        <v>36</v>
      </c>
      <c r="G49" s="13" t="s">
        <v>109</v>
      </c>
      <c r="H49" s="56">
        <f t="shared" si="0"/>
        <v>53991</v>
      </c>
      <c r="I49" s="12">
        <v>53991</v>
      </c>
      <c r="J49" s="12">
        <v>0</v>
      </c>
      <c r="K49" s="12">
        <v>0</v>
      </c>
      <c r="L49" s="12">
        <v>0</v>
      </c>
      <c r="M49" s="12">
        <v>0</v>
      </c>
      <c r="N49" s="13">
        <v>2606</v>
      </c>
      <c r="O49" s="35"/>
    </row>
    <row r="50" spans="3:15" s="5" customFormat="1" ht="19.5" customHeight="1">
      <c r="C50" s="47"/>
      <c r="D50" s="47"/>
      <c r="F50" s="131" t="s">
        <v>8</v>
      </c>
      <c r="G50" s="132"/>
      <c r="H50" s="43">
        <f t="shared" si="0"/>
        <v>371554</v>
      </c>
      <c r="I50" s="19">
        <f>SUM(I51+I53)</f>
        <v>0</v>
      </c>
      <c r="J50" s="19">
        <f>SUM(J51+J53)</f>
        <v>0</v>
      </c>
      <c r="K50" s="19">
        <f>SUM(K51+K53)</f>
        <v>343656</v>
      </c>
      <c r="L50" s="19">
        <f>SUM(L51+L53)</f>
        <v>0</v>
      </c>
      <c r="M50" s="19">
        <f>SUM(M51+M53)</f>
        <v>27898</v>
      </c>
      <c r="N50" s="4"/>
      <c r="O50" s="35"/>
    </row>
    <row r="51" spans="3:15" s="5" customFormat="1" ht="19.5" customHeight="1">
      <c r="C51" s="47"/>
      <c r="D51" s="47"/>
      <c r="F51" s="102"/>
      <c r="G51" s="26" t="s">
        <v>20</v>
      </c>
      <c r="H51" s="43">
        <f t="shared" si="0"/>
        <v>191554</v>
      </c>
      <c r="I51" s="19">
        <f>SUM(I52)</f>
        <v>0</v>
      </c>
      <c r="J51" s="19">
        <v>0</v>
      </c>
      <c r="K51" s="19">
        <f>SUM(K52)</f>
        <v>163656</v>
      </c>
      <c r="L51" s="19">
        <f>SUM(L52)</f>
        <v>0</v>
      </c>
      <c r="M51" s="19">
        <f>SUM(M52)</f>
        <v>27898</v>
      </c>
      <c r="N51" s="4"/>
      <c r="O51" s="35"/>
    </row>
    <row r="52" spans="3:15" s="5" customFormat="1" ht="17.25" customHeight="1">
      <c r="C52" s="47"/>
      <c r="D52" s="47"/>
      <c r="F52" s="75">
        <v>37</v>
      </c>
      <c r="G52" s="76" t="s">
        <v>25</v>
      </c>
      <c r="H52" s="43">
        <f t="shared" si="0"/>
        <v>191554</v>
      </c>
      <c r="I52" s="12">
        <v>0</v>
      </c>
      <c r="J52" s="12">
        <v>0</v>
      </c>
      <c r="K52" s="12">
        <v>163656</v>
      </c>
      <c r="L52" s="12">
        <v>0</v>
      </c>
      <c r="M52" s="12">
        <v>27898</v>
      </c>
      <c r="N52" s="4">
        <v>2759</v>
      </c>
      <c r="O52" s="35"/>
    </row>
    <row r="53" spans="3:15" s="5" customFormat="1" ht="17.25" customHeight="1">
      <c r="C53" s="47"/>
      <c r="D53" s="47"/>
      <c r="F53" s="54"/>
      <c r="G53" s="77" t="s">
        <v>28</v>
      </c>
      <c r="H53" s="53">
        <f>SUM(I53:M53)</f>
        <v>180000</v>
      </c>
      <c r="I53" s="19">
        <f>SUM(I54)</f>
        <v>0</v>
      </c>
      <c r="J53" s="19">
        <f>SUM(J54)</f>
        <v>0</v>
      </c>
      <c r="K53" s="19">
        <f>SUM(K54)</f>
        <v>180000</v>
      </c>
      <c r="L53" s="19">
        <f>SUM(L54)</f>
        <v>0</v>
      </c>
      <c r="M53" s="19">
        <f>SUM(M54)</f>
        <v>0</v>
      </c>
      <c r="N53" s="4"/>
      <c r="O53" s="35"/>
    </row>
    <row r="54" spans="3:15" s="5" customFormat="1" ht="17.25" customHeight="1">
      <c r="C54" s="47"/>
      <c r="D54" s="47"/>
      <c r="F54" s="78">
        <v>38</v>
      </c>
      <c r="G54" s="79" t="s">
        <v>110</v>
      </c>
      <c r="H54" s="56">
        <f>SUM(I54:M54)</f>
        <v>180000</v>
      </c>
      <c r="I54" s="12">
        <v>0</v>
      </c>
      <c r="J54" s="12">
        <v>0</v>
      </c>
      <c r="K54" s="12">
        <v>180000</v>
      </c>
      <c r="L54" s="12">
        <v>0</v>
      </c>
      <c r="M54" s="12">
        <v>0</v>
      </c>
      <c r="N54" s="4">
        <v>2738</v>
      </c>
      <c r="O54" s="35"/>
    </row>
    <row r="55" spans="3:15" s="5" customFormat="1" ht="15.75" customHeight="1">
      <c r="C55" s="47"/>
      <c r="D55" s="47"/>
      <c r="F55" s="146" t="s">
        <v>12</v>
      </c>
      <c r="G55" s="147"/>
      <c r="H55" s="43">
        <f t="shared" si="0"/>
        <v>1800</v>
      </c>
      <c r="I55" s="3">
        <v>0</v>
      </c>
      <c r="J55" s="3">
        <f>SUM(J56)</f>
        <v>0</v>
      </c>
      <c r="K55" s="3">
        <f>SUM(K56)</f>
        <v>1800</v>
      </c>
      <c r="L55" s="3">
        <v>0</v>
      </c>
      <c r="M55" s="3">
        <v>0</v>
      </c>
      <c r="N55" s="4"/>
      <c r="O55" s="35"/>
    </row>
    <row r="56" spans="3:15" s="5" customFormat="1" ht="15.75" customHeight="1">
      <c r="C56" s="47"/>
      <c r="D56" s="47"/>
      <c r="F56" s="148" t="s">
        <v>31</v>
      </c>
      <c r="G56" s="149"/>
      <c r="H56" s="43">
        <f t="shared" si="0"/>
        <v>1800</v>
      </c>
      <c r="I56" s="15">
        <f>SUM(I57)</f>
        <v>0</v>
      </c>
      <c r="J56" s="15">
        <f>SUM(J57)</f>
        <v>0</v>
      </c>
      <c r="K56" s="15">
        <f>SUM(K57)</f>
        <v>1800</v>
      </c>
      <c r="L56" s="15">
        <f>SUM(L57)</f>
        <v>0</v>
      </c>
      <c r="M56" s="15">
        <f>SUM(M57)</f>
        <v>0</v>
      </c>
      <c r="N56" s="4"/>
      <c r="O56" s="35"/>
    </row>
    <row r="57" spans="3:15" s="5" customFormat="1" ht="25.5" customHeight="1">
      <c r="C57" s="47"/>
      <c r="D57" s="47"/>
      <c r="F57" s="71">
        <v>39</v>
      </c>
      <c r="G57" s="80" t="s">
        <v>32</v>
      </c>
      <c r="H57" s="56">
        <f t="shared" si="0"/>
        <v>1800</v>
      </c>
      <c r="I57" s="15">
        <v>0</v>
      </c>
      <c r="J57" s="15">
        <v>0</v>
      </c>
      <c r="K57" s="60">
        <v>1800</v>
      </c>
      <c r="L57" s="15">
        <v>0</v>
      </c>
      <c r="M57" s="15">
        <v>0</v>
      </c>
      <c r="N57" s="4">
        <v>2832</v>
      </c>
      <c r="O57" s="35"/>
    </row>
    <row r="58" spans="3:15" s="5" customFormat="1" ht="21.75" customHeight="1">
      <c r="C58" s="47"/>
      <c r="D58" s="47"/>
      <c r="F58" s="117" t="s">
        <v>2</v>
      </c>
      <c r="G58" s="118"/>
      <c r="H58" s="43">
        <f t="shared" si="0"/>
        <v>1166496</v>
      </c>
      <c r="I58" s="16">
        <f>SUM(I59+I68+I71+I95+I98+I136+I147+I159)</f>
        <v>99191</v>
      </c>
      <c r="J58" s="16">
        <f>SUM(J59+J68+J71+J95+J98+J136+J147+J159)</f>
        <v>601145</v>
      </c>
      <c r="K58" s="16">
        <f>SUM(K59+K68+K71+K95+K98+K136+K147+K159)</f>
        <v>165913</v>
      </c>
      <c r="L58" s="16">
        <f>SUM(L59+L68+L71+L95+L98+L136+L147+L159)</f>
        <v>0</v>
      </c>
      <c r="M58" s="16">
        <f>SUM(M59+M68+M71+M95+M98+M136+M147+M159)</f>
        <v>300247</v>
      </c>
      <c r="N58" s="10"/>
      <c r="O58" s="35"/>
    </row>
    <row r="59" spans="3:15" s="5" customFormat="1" ht="14.25" customHeight="1">
      <c r="C59" s="47"/>
      <c r="D59" s="47"/>
      <c r="F59" s="6" t="s">
        <v>5</v>
      </c>
      <c r="G59" s="7"/>
      <c r="H59" s="43">
        <f t="shared" si="0"/>
        <v>75000</v>
      </c>
      <c r="I59" s="15">
        <f>SUM(I63+I65+I60)</f>
        <v>0</v>
      </c>
      <c r="J59" s="15">
        <f>SUM(J63+J65+J60)</f>
        <v>0</v>
      </c>
      <c r="K59" s="15">
        <f>SUM(K63+K65+K60)</f>
        <v>75000</v>
      </c>
      <c r="L59" s="15">
        <f>SUM(L63+L65+L60)</f>
        <v>0</v>
      </c>
      <c r="M59" s="15">
        <f>SUM(M63+M65+M60)</f>
        <v>0</v>
      </c>
      <c r="N59" s="3"/>
      <c r="O59" s="35"/>
    </row>
    <row r="60" spans="3:15" s="5" customFormat="1" ht="14.25" customHeight="1">
      <c r="C60" s="47"/>
      <c r="D60" s="47"/>
      <c r="F60" s="119" t="s">
        <v>15</v>
      </c>
      <c r="G60" s="133"/>
      <c r="H60" s="43">
        <f t="shared" si="0"/>
        <v>6000</v>
      </c>
      <c r="I60" s="15">
        <f>SUM(I62)</f>
        <v>0</v>
      </c>
      <c r="J60" s="15">
        <f>SUM(J62)</f>
        <v>0</v>
      </c>
      <c r="K60" s="15">
        <f>SUM(K61:K62)</f>
        <v>6000</v>
      </c>
      <c r="L60" s="15">
        <f>SUM(L62)</f>
        <v>0</v>
      </c>
      <c r="M60" s="15">
        <f>SUM(M62)</f>
        <v>0</v>
      </c>
      <c r="N60" s="3"/>
      <c r="O60" s="35"/>
    </row>
    <row r="61" spans="3:15" s="5" customFormat="1" ht="14.25" customHeight="1">
      <c r="C61" s="47"/>
      <c r="D61" s="47"/>
      <c r="F61" s="61">
        <v>40</v>
      </c>
      <c r="G61" s="58" t="s">
        <v>83</v>
      </c>
      <c r="H61" s="56">
        <f>SUM(I61:M61)</f>
        <v>1000</v>
      </c>
      <c r="I61" s="60">
        <v>0</v>
      </c>
      <c r="J61" s="60">
        <v>0</v>
      </c>
      <c r="K61" s="60">
        <v>1000</v>
      </c>
      <c r="L61" s="60">
        <v>0</v>
      </c>
      <c r="M61" s="60">
        <v>0</v>
      </c>
      <c r="N61" s="2">
        <v>2122</v>
      </c>
      <c r="O61" s="35"/>
    </row>
    <row r="62" spans="3:15" s="5" customFormat="1" ht="14.25" customHeight="1">
      <c r="C62" s="47"/>
      <c r="D62" s="47"/>
      <c r="F62" s="61">
        <v>41</v>
      </c>
      <c r="G62" s="58" t="s">
        <v>84</v>
      </c>
      <c r="H62" s="56">
        <f>SUM(I62:M62)</f>
        <v>5000</v>
      </c>
      <c r="I62" s="60">
        <v>0</v>
      </c>
      <c r="J62" s="60">
        <v>0</v>
      </c>
      <c r="K62" s="60">
        <v>5000</v>
      </c>
      <c r="L62" s="60">
        <v>0</v>
      </c>
      <c r="M62" s="60">
        <v>0</v>
      </c>
      <c r="N62" s="2">
        <v>2122</v>
      </c>
      <c r="O62" s="35"/>
    </row>
    <row r="63" spans="3:15" s="5" customFormat="1" ht="14.25" customHeight="1">
      <c r="C63" s="47"/>
      <c r="D63" s="47"/>
      <c r="F63" s="135" t="s">
        <v>14</v>
      </c>
      <c r="G63" s="136"/>
      <c r="H63" s="43">
        <f t="shared" si="0"/>
        <v>60000</v>
      </c>
      <c r="I63" s="15">
        <f>SUM(I64:I64)</f>
        <v>0</v>
      </c>
      <c r="J63" s="15">
        <f>SUM(J64:J64)</f>
        <v>0</v>
      </c>
      <c r="K63" s="15">
        <f>SUM(K64:K64)</f>
        <v>60000</v>
      </c>
      <c r="L63" s="15">
        <f>SUM(L64:L64)</f>
        <v>0</v>
      </c>
      <c r="M63" s="15">
        <f>SUM(M64:M64)</f>
        <v>0</v>
      </c>
      <c r="N63" s="3"/>
      <c r="O63" s="35"/>
    </row>
    <row r="64" spans="3:15" s="5" customFormat="1" ht="21" customHeight="1">
      <c r="C64" s="47"/>
      <c r="D64" s="47"/>
      <c r="F64" s="62">
        <v>42</v>
      </c>
      <c r="G64" s="81" t="s">
        <v>82</v>
      </c>
      <c r="H64" s="60">
        <f>SUM(I64:M64)</f>
        <v>60000</v>
      </c>
      <c r="I64" s="60">
        <v>0</v>
      </c>
      <c r="J64" s="60">
        <v>0</v>
      </c>
      <c r="K64" s="60">
        <v>60000</v>
      </c>
      <c r="L64" s="60">
        <v>0</v>
      </c>
      <c r="M64" s="60">
        <v>0</v>
      </c>
      <c r="N64" s="2">
        <v>2122</v>
      </c>
      <c r="O64" s="35"/>
    </row>
    <row r="65" spans="3:15" s="5" customFormat="1" ht="14.25" customHeight="1">
      <c r="C65" s="47"/>
      <c r="D65" s="47"/>
      <c r="F65" s="117" t="s">
        <v>44</v>
      </c>
      <c r="G65" s="118"/>
      <c r="H65" s="43">
        <f t="shared" si="0"/>
        <v>9000</v>
      </c>
      <c r="I65" s="15">
        <f>SUM(I66:I67)</f>
        <v>0</v>
      </c>
      <c r="J65" s="15">
        <f>SUM(J66:J67)</f>
        <v>0</v>
      </c>
      <c r="K65" s="15">
        <f>SUM(K66:K67)</f>
        <v>9000</v>
      </c>
      <c r="L65" s="15">
        <f>SUM(L66:L67)</f>
        <v>0</v>
      </c>
      <c r="M65" s="15">
        <f>SUM(M66:M67)</f>
        <v>0</v>
      </c>
      <c r="N65" s="2"/>
      <c r="O65" s="35"/>
    </row>
    <row r="66" spans="3:15" s="5" customFormat="1" ht="14.25" customHeight="1">
      <c r="C66" s="47"/>
      <c r="D66" s="47"/>
      <c r="F66" s="82">
        <v>43</v>
      </c>
      <c r="G66" s="83" t="s">
        <v>53</v>
      </c>
      <c r="H66" s="60">
        <f>SUM(I66:M66)</f>
        <v>4500</v>
      </c>
      <c r="I66" s="60"/>
      <c r="J66" s="60"/>
      <c r="K66" s="60">
        <v>4500</v>
      </c>
      <c r="L66" s="60"/>
      <c r="M66" s="60"/>
      <c r="N66" s="2">
        <v>2122</v>
      </c>
      <c r="O66" s="35"/>
    </row>
    <row r="67" spans="3:15" s="5" customFormat="1" ht="14.25" customHeight="1">
      <c r="C67" s="47"/>
      <c r="D67" s="47"/>
      <c r="F67" s="82">
        <v>44</v>
      </c>
      <c r="G67" s="83" t="s">
        <v>54</v>
      </c>
      <c r="H67" s="60">
        <f>SUM(I67:M67)</f>
        <v>4500</v>
      </c>
      <c r="I67" s="60"/>
      <c r="J67" s="60"/>
      <c r="K67" s="60">
        <v>4500</v>
      </c>
      <c r="L67" s="60"/>
      <c r="M67" s="60"/>
      <c r="N67" s="2">
        <v>2122</v>
      </c>
      <c r="O67" s="35"/>
    </row>
    <row r="68" spans="3:15" s="5" customFormat="1" ht="21" customHeight="1">
      <c r="C68" s="47"/>
      <c r="D68" s="47"/>
      <c r="F68" s="17" t="s">
        <v>13</v>
      </c>
      <c r="G68" s="18"/>
      <c r="H68" s="43">
        <f aca="true" t="shared" si="1" ref="H68:H136">SUM(I68+J68+K68+L68+M68)</f>
        <v>32000</v>
      </c>
      <c r="I68" s="3">
        <f aca="true" t="shared" si="2" ref="I68:M69">SUM(I69)</f>
        <v>0</v>
      </c>
      <c r="J68" s="3">
        <f t="shared" si="2"/>
        <v>32000</v>
      </c>
      <c r="K68" s="3">
        <f t="shared" si="2"/>
        <v>0</v>
      </c>
      <c r="L68" s="3">
        <f t="shared" si="2"/>
        <v>0</v>
      </c>
      <c r="M68" s="3">
        <f t="shared" si="2"/>
        <v>0</v>
      </c>
      <c r="N68" s="3"/>
      <c r="O68" s="35"/>
    </row>
    <row r="69" spans="3:15" s="5" customFormat="1" ht="21" customHeight="1">
      <c r="C69" s="47"/>
      <c r="D69" s="47"/>
      <c r="F69" s="117" t="s">
        <v>7</v>
      </c>
      <c r="G69" s="128"/>
      <c r="H69" s="43">
        <f t="shared" si="1"/>
        <v>32000</v>
      </c>
      <c r="I69" s="15">
        <f t="shared" si="2"/>
        <v>0</v>
      </c>
      <c r="J69" s="15">
        <f t="shared" si="2"/>
        <v>32000</v>
      </c>
      <c r="K69" s="15">
        <f t="shared" si="2"/>
        <v>0</v>
      </c>
      <c r="L69" s="15">
        <f t="shared" si="2"/>
        <v>0</v>
      </c>
      <c r="M69" s="15">
        <f t="shared" si="2"/>
        <v>0</v>
      </c>
      <c r="N69" s="3"/>
      <c r="O69" s="35"/>
    </row>
    <row r="70" spans="3:15" s="5" customFormat="1" ht="15.75" customHeight="1">
      <c r="C70" s="47"/>
      <c r="D70" s="47"/>
      <c r="F70" s="2">
        <v>45</v>
      </c>
      <c r="G70" s="84" t="s">
        <v>111</v>
      </c>
      <c r="H70" s="56">
        <f t="shared" si="1"/>
        <v>32000</v>
      </c>
      <c r="I70" s="60">
        <v>0</v>
      </c>
      <c r="J70" s="60">
        <v>32000</v>
      </c>
      <c r="K70" s="60">
        <v>0</v>
      </c>
      <c r="L70" s="60">
        <v>0</v>
      </c>
      <c r="M70" s="60"/>
      <c r="N70" s="2">
        <v>1239</v>
      </c>
      <c r="O70" s="35"/>
    </row>
    <row r="71" spans="3:15" s="5" customFormat="1" ht="18.75" customHeight="1">
      <c r="C71" s="47"/>
      <c r="D71" s="47"/>
      <c r="F71" s="6" t="s">
        <v>4</v>
      </c>
      <c r="G71" s="8"/>
      <c r="H71" s="43">
        <f t="shared" si="1"/>
        <v>470582</v>
      </c>
      <c r="I71" s="16">
        <f>SUM(I72+I74+I84+I88)</f>
        <v>0</v>
      </c>
      <c r="J71" s="16">
        <f>SUM(J72+J74+J84+J88)</f>
        <v>340795</v>
      </c>
      <c r="K71" s="16">
        <f>SUM(K72+K74+K84+K88)</f>
        <v>0</v>
      </c>
      <c r="L71" s="16">
        <f>SUM(L72+L74+L84+L88)</f>
        <v>0</v>
      </c>
      <c r="M71" s="16">
        <f>SUM(M72+M74+M84+M88)</f>
        <v>129787</v>
      </c>
      <c r="N71" s="4"/>
      <c r="O71" s="35"/>
    </row>
    <row r="72" spans="3:15" s="5" customFormat="1" ht="18.75" customHeight="1">
      <c r="C72" s="47"/>
      <c r="D72" s="47"/>
      <c r="F72" s="119" t="s">
        <v>15</v>
      </c>
      <c r="G72" s="133"/>
      <c r="H72" s="43">
        <f t="shared" si="1"/>
        <v>6000</v>
      </c>
      <c r="I72" s="10">
        <f>SUM(I73)</f>
        <v>0</v>
      </c>
      <c r="J72" s="10">
        <f>SUM(J73)</f>
        <v>6000</v>
      </c>
      <c r="K72" s="10">
        <f>SUM(K73)</f>
        <v>0</v>
      </c>
      <c r="L72" s="10">
        <f>SUM(L73)</f>
        <v>0</v>
      </c>
      <c r="M72" s="10">
        <f>SUM(M73)</f>
        <v>0</v>
      </c>
      <c r="N72" s="4"/>
      <c r="O72" s="35"/>
    </row>
    <row r="73" spans="3:15" s="5" customFormat="1" ht="18.75" customHeight="1">
      <c r="C73" s="47"/>
      <c r="D73" s="47"/>
      <c r="F73" s="61">
        <v>46</v>
      </c>
      <c r="G73" s="58" t="s">
        <v>81</v>
      </c>
      <c r="H73" s="56">
        <f>SUM(I73:M73)</f>
        <v>6000</v>
      </c>
      <c r="I73" s="45">
        <v>0</v>
      </c>
      <c r="J73" s="45">
        <v>6000</v>
      </c>
      <c r="K73" s="45">
        <v>0</v>
      </c>
      <c r="L73" s="45">
        <v>0</v>
      </c>
      <c r="M73" s="45"/>
      <c r="N73" s="4">
        <v>1311</v>
      </c>
      <c r="O73" s="35"/>
    </row>
    <row r="74" spans="3:15" s="5" customFormat="1" ht="15" customHeight="1">
      <c r="C74" s="47"/>
      <c r="D74" s="47"/>
      <c r="F74" s="135" t="s">
        <v>14</v>
      </c>
      <c r="G74" s="136"/>
      <c r="H74" s="43">
        <f t="shared" si="1"/>
        <v>182232</v>
      </c>
      <c r="I74" s="3">
        <f>SUM(I75:I83)</f>
        <v>0</v>
      </c>
      <c r="J74" s="3">
        <f>SUM(J75:J83)</f>
        <v>52445</v>
      </c>
      <c r="K74" s="3">
        <f>SUM(K75:K83)</f>
        <v>0</v>
      </c>
      <c r="L74" s="3">
        <f>SUM(L75:L83)</f>
        <v>0</v>
      </c>
      <c r="M74" s="3">
        <f>SUM(M75:M83)</f>
        <v>129787</v>
      </c>
      <c r="N74" s="4"/>
      <c r="O74" s="35"/>
    </row>
    <row r="75" spans="3:15" s="5" customFormat="1" ht="15">
      <c r="C75" s="47"/>
      <c r="D75" s="47"/>
      <c r="F75" s="13">
        <v>47</v>
      </c>
      <c r="G75" s="85" t="s">
        <v>55</v>
      </c>
      <c r="H75" s="56">
        <f t="shared" si="1"/>
        <v>4684</v>
      </c>
      <c r="I75" s="2">
        <v>0</v>
      </c>
      <c r="J75" s="2">
        <v>4684</v>
      </c>
      <c r="K75" s="2">
        <v>0</v>
      </c>
      <c r="L75" s="2">
        <v>0</v>
      </c>
      <c r="M75" s="2">
        <v>0</v>
      </c>
      <c r="N75" s="4">
        <v>1326</v>
      </c>
      <c r="O75" s="35"/>
    </row>
    <row r="76" spans="3:15" s="5" customFormat="1" ht="34.5">
      <c r="C76" s="47"/>
      <c r="D76" s="47"/>
      <c r="F76" s="13">
        <v>48</v>
      </c>
      <c r="G76" s="107" t="s">
        <v>24</v>
      </c>
      <c r="H76" s="56">
        <f t="shared" si="1"/>
        <v>129787</v>
      </c>
      <c r="I76" s="2">
        <v>0</v>
      </c>
      <c r="J76" s="2">
        <v>0</v>
      </c>
      <c r="K76" s="2">
        <v>0</v>
      </c>
      <c r="L76" s="2">
        <v>0</v>
      </c>
      <c r="M76" s="12">
        <v>129787</v>
      </c>
      <c r="N76" s="4">
        <v>1322</v>
      </c>
      <c r="O76" s="35"/>
    </row>
    <row r="77" spans="3:15" s="5" customFormat="1" ht="15">
      <c r="C77" s="47"/>
      <c r="D77" s="47"/>
      <c r="F77" s="13">
        <v>49</v>
      </c>
      <c r="G77" s="107" t="s">
        <v>56</v>
      </c>
      <c r="H77" s="56">
        <f>SUM(I77:M77)</f>
        <v>1661</v>
      </c>
      <c r="I77" s="2">
        <v>0</v>
      </c>
      <c r="J77" s="2">
        <v>1661</v>
      </c>
      <c r="K77" s="2">
        <v>0</v>
      </c>
      <c r="L77" s="2">
        <v>0</v>
      </c>
      <c r="M77" s="12">
        <v>0</v>
      </c>
      <c r="N77" s="4">
        <v>1322</v>
      </c>
      <c r="O77" s="35"/>
    </row>
    <row r="78" spans="3:15" s="5" customFormat="1" ht="15">
      <c r="C78" s="47"/>
      <c r="D78" s="47"/>
      <c r="F78" s="13">
        <v>50</v>
      </c>
      <c r="G78" s="107" t="s">
        <v>57</v>
      </c>
      <c r="H78" s="56">
        <f aca="true" t="shared" si="3" ref="H78:H83">SUM(I78:M78)</f>
        <v>5000</v>
      </c>
      <c r="I78" s="2">
        <v>0</v>
      </c>
      <c r="J78" s="2">
        <v>5000</v>
      </c>
      <c r="K78" s="2">
        <v>0</v>
      </c>
      <c r="L78" s="2">
        <v>0</v>
      </c>
      <c r="M78" s="12">
        <v>0</v>
      </c>
      <c r="N78" s="4">
        <v>1311</v>
      </c>
      <c r="O78" s="35"/>
    </row>
    <row r="79" spans="3:15" s="5" customFormat="1" ht="15">
      <c r="C79" s="47"/>
      <c r="D79" s="47"/>
      <c r="F79" s="13">
        <v>51</v>
      </c>
      <c r="G79" s="107" t="s">
        <v>58</v>
      </c>
      <c r="H79" s="56">
        <f t="shared" si="3"/>
        <v>5000</v>
      </c>
      <c r="I79" s="2">
        <v>0</v>
      </c>
      <c r="J79" s="2">
        <v>5000</v>
      </c>
      <c r="K79" s="2">
        <v>0</v>
      </c>
      <c r="L79" s="2">
        <v>0</v>
      </c>
      <c r="M79" s="12">
        <v>0</v>
      </c>
      <c r="N79" s="4">
        <v>1311</v>
      </c>
      <c r="O79" s="35"/>
    </row>
    <row r="80" spans="3:15" s="5" customFormat="1" ht="15">
      <c r="C80" s="47"/>
      <c r="D80" s="47"/>
      <c r="F80" s="13">
        <v>52</v>
      </c>
      <c r="G80" s="107" t="s">
        <v>59</v>
      </c>
      <c r="H80" s="56">
        <f t="shared" si="3"/>
        <v>3600</v>
      </c>
      <c r="I80" s="2">
        <v>0</v>
      </c>
      <c r="J80" s="2">
        <v>3600</v>
      </c>
      <c r="K80" s="2">
        <v>0</v>
      </c>
      <c r="L80" s="2">
        <v>0</v>
      </c>
      <c r="M80" s="12">
        <v>0</v>
      </c>
      <c r="N80" s="4">
        <v>1311</v>
      </c>
      <c r="O80" s="35"/>
    </row>
    <row r="81" spans="3:15" s="5" customFormat="1" ht="15">
      <c r="C81" s="47"/>
      <c r="D81" s="47"/>
      <c r="F81" s="13">
        <v>53</v>
      </c>
      <c r="G81" s="107" t="s">
        <v>60</v>
      </c>
      <c r="H81" s="56">
        <f t="shared" si="3"/>
        <v>2500</v>
      </c>
      <c r="I81" s="2">
        <v>0</v>
      </c>
      <c r="J81" s="2">
        <v>2500</v>
      </c>
      <c r="K81" s="2">
        <v>0</v>
      </c>
      <c r="L81" s="2">
        <v>0</v>
      </c>
      <c r="M81" s="12">
        <v>0</v>
      </c>
      <c r="N81" s="4">
        <v>1311</v>
      </c>
      <c r="O81" s="35"/>
    </row>
    <row r="82" spans="3:15" s="5" customFormat="1" ht="15">
      <c r="C82" s="47"/>
      <c r="D82" s="47"/>
      <c r="F82" s="13">
        <v>54</v>
      </c>
      <c r="G82" s="107" t="s">
        <v>61</v>
      </c>
      <c r="H82" s="56">
        <f t="shared" si="3"/>
        <v>5000</v>
      </c>
      <c r="I82" s="2">
        <v>0</v>
      </c>
      <c r="J82" s="2">
        <v>5000</v>
      </c>
      <c r="K82" s="2">
        <v>0</v>
      </c>
      <c r="L82" s="2">
        <v>0</v>
      </c>
      <c r="M82" s="12">
        <v>0</v>
      </c>
      <c r="N82" s="4">
        <v>1311</v>
      </c>
      <c r="O82" s="35"/>
    </row>
    <row r="83" spans="3:15" s="5" customFormat="1" ht="15">
      <c r="C83" s="47"/>
      <c r="D83" s="47"/>
      <c r="F83" s="13">
        <v>55</v>
      </c>
      <c r="G83" s="107" t="s">
        <v>62</v>
      </c>
      <c r="H83" s="56">
        <f t="shared" si="3"/>
        <v>25000</v>
      </c>
      <c r="I83" s="2">
        <v>0</v>
      </c>
      <c r="J83" s="2">
        <v>25000</v>
      </c>
      <c r="K83" s="2">
        <v>0</v>
      </c>
      <c r="L83" s="2">
        <v>0</v>
      </c>
      <c r="M83" s="12">
        <v>0</v>
      </c>
      <c r="N83" s="4">
        <v>1311</v>
      </c>
      <c r="O83" s="35"/>
    </row>
    <row r="84" spans="3:15" s="5" customFormat="1" ht="15">
      <c r="C84" s="47"/>
      <c r="D84" s="47"/>
      <c r="F84" s="117" t="s">
        <v>7</v>
      </c>
      <c r="G84" s="128"/>
      <c r="H84" s="43">
        <f t="shared" si="1"/>
        <v>210000</v>
      </c>
      <c r="I84" s="19">
        <f>SUM(I85)</f>
        <v>0</v>
      </c>
      <c r="J84" s="19">
        <f>SUM(J85:J87)</f>
        <v>210000</v>
      </c>
      <c r="K84" s="19">
        <f>SUM(K85)</f>
        <v>0</v>
      </c>
      <c r="L84" s="19">
        <f>SUM(L85)</f>
        <v>0</v>
      </c>
      <c r="M84" s="19">
        <f>SUM(M85)</f>
        <v>0</v>
      </c>
      <c r="N84" s="4"/>
      <c r="O84" s="35"/>
    </row>
    <row r="85" spans="3:15" s="5" customFormat="1" ht="15">
      <c r="C85" s="47"/>
      <c r="D85" s="47"/>
      <c r="F85" s="62">
        <v>56</v>
      </c>
      <c r="G85" s="55" t="s">
        <v>63</v>
      </c>
      <c r="H85" s="56">
        <f t="shared" si="1"/>
        <v>40000</v>
      </c>
      <c r="I85" s="12">
        <v>0</v>
      </c>
      <c r="J85" s="12">
        <v>40000</v>
      </c>
      <c r="K85" s="12">
        <v>0</v>
      </c>
      <c r="L85" s="12">
        <v>0</v>
      </c>
      <c r="M85" s="12">
        <v>0</v>
      </c>
      <c r="N85" s="4">
        <v>1311</v>
      </c>
      <c r="O85" s="35"/>
    </row>
    <row r="86" spans="3:15" s="5" customFormat="1" ht="15">
      <c r="C86" s="47"/>
      <c r="D86" s="47"/>
      <c r="F86" s="62">
        <v>57</v>
      </c>
      <c r="G86" s="55" t="s">
        <v>112</v>
      </c>
      <c r="H86" s="56">
        <f>SUM(I86:M86)</f>
        <v>70000</v>
      </c>
      <c r="I86" s="12">
        <v>0</v>
      </c>
      <c r="J86" s="12">
        <v>70000</v>
      </c>
      <c r="K86" s="12">
        <v>0</v>
      </c>
      <c r="L86" s="12">
        <v>0</v>
      </c>
      <c r="M86" s="12">
        <v>0</v>
      </c>
      <c r="N86" s="4">
        <v>1326</v>
      </c>
      <c r="O86" s="35"/>
    </row>
    <row r="87" spans="3:15" s="5" customFormat="1" ht="15">
      <c r="C87" s="47"/>
      <c r="D87" s="47"/>
      <c r="F87" s="62">
        <v>58</v>
      </c>
      <c r="G87" s="55" t="s">
        <v>113</v>
      </c>
      <c r="H87" s="56">
        <f>SUM(I87:M87)</f>
        <v>100000</v>
      </c>
      <c r="I87" s="12">
        <v>0</v>
      </c>
      <c r="J87" s="12">
        <v>100000</v>
      </c>
      <c r="K87" s="12">
        <v>0</v>
      </c>
      <c r="L87" s="12">
        <v>0</v>
      </c>
      <c r="M87" s="12">
        <v>0</v>
      </c>
      <c r="N87" s="4">
        <v>1326</v>
      </c>
      <c r="O87" s="35"/>
    </row>
    <row r="88" spans="3:15" s="5" customFormat="1" ht="15" customHeight="1">
      <c r="C88" s="47"/>
      <c r="D88" s="47"/>
      <c r="F88" s="119" t="s">
        <v>16</v>
      </c>
      <c r="G88" s="120"/>
      <c r="H88" s="43">
        <f t="shared" si="1"/>
        <v>72350</v>
      </c>
      <c r="I88" s="19">
        <f>SUM(I89:I90)</f>
        <v>0</v>
      </c>
      <c r="J88" s="19">
        <f>SUM(J89:J94)</f>
        <v>72350</v>
      </c>
      <c r="K88" s="19">
        <f>SUM(K89:K90)</f>
        <v>0</v>
      </c>
      <c r="L88" s="19">
        <f>SUM(L89:L90)</f>
        <v>0</v>
      </c>
      <c r="M88" s="19">
        <f>SUM(M89:M90)</f>
        <v>0</v>
      </c>
      <c r="N88" s="4"/>
      <c r="O88" s="35"/>
    </row>
    <row r="89" spans="3:15" s="5" customFormat="1" ht="15" customHeight="1">
      <c r="C89" s="47"/>
      <c r="D89" s="47"/>
      <c r="F89" s="61">
        <v>59</v>
      </c>
      <c r="G89" s="57" t="s">
        <v>114</v>
      </c>
      <c r="H89" s="56">
        <f t="shared" si="1"/>
        <v>1350</v>
      </c>
      <c r="I89" s="12">
        <v>0</v>
      </c>
      <c r="J89" s="12">
        <v>1350</v>
      </c>
      <c r="K89" s="12">
        <v>0</v>
      </c>
      <c r="L89" s="12">
        <v>0</v>
      </c>
      <c r="M89" s="12">
        <v>0</v>
      </c>
      <c r="N89" s="4">
        <v>1322</v>
      </c>
      <c r="O89" s="35"/>
    </row>
    <row r="90" spans="3:15" s="5" customFormat="1" ht="15" customHeight="1">
      <c r="C90" s="47"/>
      <c r="D90" s="47"/>
      <c r="F90" s="61">
        <v>60</v>
      </c>
      <c r="G90" s="57" t="s">
        <v>115</v>
      </c>
      <c r="H90" s="56">
        <v>2000</v>
      </c>
      <c r="I90" s="12">
        <v>0</v>
      </c>
      <c r="J90" s="12">
        <v>2000</v>
      </c>
      <c r="K90" s="12">
        <v>0</v>
      </c>
      <c r="L90" s="12">
        <v>0</v>
      </c>
      <c r="M90" s="12">
        <v>0</v>
      </c>
      <c r="N90" s="4">
        <v>1311</v>
      </c>
      <c r="O90" s="35"/>
    </row>
    <row r="91" spans="3:15" s="5" customFormat="1" ht="15" customHeight="1">
      <c r="C91" s="47"/>
      <c r="D91" s="47"/>
      <c r="F91" s="61">
        <v>61</v>
      </c>
      <c r="G91" s="57" t="s">
        <v>116</v>
      </c>
      <c r="H91" s="56">
        <v>2000</v>
      </c>
      <c r="I91" s="12">
        <v>0</v>
      </c>
      <c r="J91" s="12">
        <v>7000</v>
      </c>
      <c r="K91" s="12">
        <v>0</v>
      </c>
      <c r="L91" s="12">
        <v>0</v>
      </c>
      <c r="M91" s="12">
        <v>0</v>
      </c>
      <c r="N91" s="4">
        <v>1311</v>
      </c>
      <c r="O91" s="35"/>
    </row>
    <row r="92" spans="3:15" s="5" customFormat="1" ht="15" customHeight="1">
      <c r="C92" s="47"/>
      <c r="D92" s="47"/>
      <c r="F92" s="61">
        <v>62</v>
      </c>
      <c r="G92" s="57" t="s">
        <v>117</v>
      </c>
      <c r="H92" s="56">
        <v>2000</v>
      </c>
      <c r="I92" s="12">
        <v>0</v>
      </c>
      <c r="J92" s="12">
        <v>2000</v>
      </c>
      <c r="K92" s="12">
        <v>0</v>
      </c>
      <c r="L92" s="12">
        <v>0</v>
      </c>
      <c r="M92" s="12">
        <v>0</v>
      </c>
      <c r="N92" s="4">
        <v>1311</v>
      </c>
      <c r="O92" s="35"/>
    </row>
    <row r="93" spans="3:15" s="5" customFormat="1" ht="15" customHeight="1">
      <c r="C93" s="47"/>
      <c r="D93" s="47"/>
      <c r="F93" s="61">
        <v>63</v>
      </c>
      <c r="G93" s="105" t="s">
        <v>118</v>
      </c>
      <c r="H93" s="56">
        <f>SUM(I93:M93)</f>
        <v>10000</v>
      </c>
      <c r="I93" s="12">
        <v>0</v>
      </c>
      <c r="J93" s="12">
        <v>10000</v>
      </c>
      <c r="K93" s="12">
        <v>0</v>
      </c>
      <c r="L93" s="12">
        <v>0</v>
      </c>
      <c r="M93" s="12">
        <v>0</v>
      </c>
      <c r="N93" s="4">
        <v>1311</v>
      </c>
      <c r="O93" s="35"/>
    </row>
    <row r="94" spans="3:15" s="5" customFormat="1" ht="15" customHeight="1">
      <c r="C94" s="47"/>
      <c r="D94" s="47"/>
      <c r="F94" s="61">
        <v>64</v>
      </c>
      <c r="G94" s="59" t="s">
        <v>119</v>
      </c>
      <c r="H94" s="56">
        <f>SUM(I94:M94)</f>
        <v>50000</v>
      </c>
      <c r="I94" s="12">
        <v>0</v>
      </c>
      <c r="J94" s="12">
        <v>50000</v>
      </c>
      <c r="K94" s="12">
        <v>0</v>
      </c>
      <c r="L94" s="12">
        <v>0</v>
      </c>
      <c r="M94" s="12">
        <v>0</v>
      </c>
      <c r="N94" s="4">
        <v>1326</v>
      </c>
      <c r="O94" s="35"/>
    </row>
    <row r="95" spans="3:15" s="5" customFormat="1" ht="15">
      <c r="C95" s="47"/>
      <c r="D95" s="47"/>
      <c r="F95" s="6" t="s">
        <v>9</v>
      </c>
      <c r="G95" s="8"/>
      <c r="H95" s="43">
        <f t="shared" si="1"/>
        <v>0</v>
      </c>
      <c r="I95" s="19">
        <f>SUM(I96+I97)</f>
        <v>0</v>
      </c>
      <c r="J95" s="19">
        <f>SUM(J96+J97)</f>
        <v>0</v>
      </c>
      <c r="K95" s="19">
        <f>SUM(K96+K97)</f>
        <v>0</v>
      </c>
      <c r="L95" s="19">
        <f>SUM(L96+L97)</f>
        <v>0</v>
      </c>
      <c r="M95" s="19">
        <f>SUM(M96+M97)</f>
        <v>0</v>
      </c>
      <c r="N95" s="9"/>
      <c r="O95" s="35"/>
    </row>
    <row r="96" spans="3:15" s="5" customFormat="1" ht="15">
      <c r="C96" s="47"/>
      <c r="D96" s="47"/>
      <c r="F96" s="137" t="s">
        <v>14</v>
      </c>
      <c r="G96" s="138"/>
      <c r="H96" s="43">
        <f t="shared" si="1"/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9"/>
      <c r="O96" s="35"/>
    </row>
    <row r="97" spans="3:15" s="5" customFormat="1" ht="15">
      <c r="C97" s="47"/>
      <c r="D97" s="47"/>
      <c r="F97" s="117" t="s">
        <v>7</v>
      </c>
      <c r="G97" s="128"/>
      <c r="H97" s="43">
        <f t="shared" si="1"/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9"/>
      <c r="O97" s="35"/>
    </row>
    <row r="98" spans="3:15" s="5" customFormat="1" ht="15" customHeight="1">
      <c r="C98" s="47"/>
      <c r="D98" s="47"/>
      <c r="F98" s="139" t="s">
        <v>34</v>
      </c>
      <c r="G98" s="140"/>
      <c r="H98" s="43">
        <f t="shared" si="1"/>
        <v>228350</v>
      </c>
      <c r="I98" s="3">
        <f>SUM(I99+I104+I107+I122)</f>
        <v>0</v>
      </c>
      <c r="J98" s="3">
        <f>SUM(J99+J104+J107+J122+J132)</f>
        <v>228350</v>
      </c>
      <c r="K98" s="3">
        <f>SUM(K99+K104+K107+K122)</f>
        <v>0</v>
      </c>
      <c r="L98" s="3">
        <v>0</v>
      </c>
      <c r="M98" s="3">
        <f>SUM(M99+M104+M107+M122)</f>
        <v>0</v>
      </c>
      <c r="N98" s="4"/>
      <c r="O98" s="35"/>
    </row>
    <row r="99" spans="3:15" s="5" customFormat="1" ht="15" customHeight="1">
      <c r="C99" s="47"/>
      <c r="D99" s="47"/>
      <c r="F99" s="119" t="s">
        <v>15</v>
      </c>
      <c r="G99" s="133"/>
      <c r="H99" s="43">
        <f t="shared" si="1"/>
        <v>14200</v>
      </c>
      <c r="I99" s="3">
        <f>SUM(I100:I101)</f>
        <v>0</v>
      </c>
      <c r="J99" s="3">
        <f>SUM(J100:J103)</f>
        <v>14200</v>
      </c>
      <c r="K99" s="3">
        <f>SUM(K100:K101)</f>
        <v>0</v>
      </c>
      <c r="L99" s="3">
        <f>SUM(L100:L101)</f>
        <v>0</v>
      </c>
      <c r="M99" s="3">
        <f>SUM(M100:M101)</f>
        <v>0</v>
      </c>
      <c r="N99" s="4"/>
      <c r="O99" s="35"/>
    </row>
    <row r="100" spans="3:15" s="5" customFormat="1" ht="15" customHeight="1">
      <c r="C100" s="47"/>
      <c r="D100" s="47"/>
      <c r="E100" s="48"/>
      <c r="F100" s="86">
        <v>65</v>
      </c>
      <c r="G100" s="87" t="s">
        <v>121</v>
      </c>
      <c r="H100" s="56">
        <f t="shared" si="1"/>
        <v>2000</v>
      </c>
      <c r="I100" s="2">
        <v>0</v>
      </c>
      <c r="J100" s="2">
        <v>2000</v>
      </c>
      <c r="K100" s="2">
        <v>0</v>
      </c>
      <c r="L100" s="2">
        <v>0</v>
      </c>
      <c r="M100" s="2">
        <v>0</v>
      </c>
      <c r="N100" s="4">
        <v>1561</v>
      </c>
      <c r="O100" s="35"/>
    </row>
    <row r="101" spans="3:15" s="5" customFormat="1" ht="15" customHeight="1">
      <c r="C101" s="47"/>
      <c r="D101" s="47"/>
      <c r="F101" s="87">
        <v>66</v>
      </c>
      <c r="G101" s="88" t="s">
        <v>120</v>
      </c>
      <c r="H101" s="89">
        <f t="shared" si="1"/>
        <v>1200</v>
      </c>
      <c r="I101" s="60">
        <v>0</v>
      </c>
      <c r="J101" s="60">
        <v>1200</v>
      </c>
      <c r="K101" s="60">
        <v>0</v>
      </c>
      <c r="L101" s="60">
        <v>0</v>
      </c>
      <c r="M101" s="60">
        <v>0</v>
      </c>
      <c r="N101" s="44">
        <v>1534</v>
      </c>
      <c r="O101" s="35"/>
    </row>
    <row r="102" spans="3:15" s="5" customFormat="1" ht="15" customHeight="1">
      <c r="C102" s="47"/>
      <c r="D102" s="47"/>
      <c r="F102" s="90">
        <v>67</v>
      </c>
      <c r="G102" s="85" t="s">
        <v>122</v>
      </c>
      <c r="H102" s="56">
        <f t="shared" si="1"/>
        <v>2000</v>
      </c>
      <c r="I102" s="73">
        <v>0</v>
      </c>
      <c r="J102" s="60">
        <v>2000</v>
      </c>
      <c r="K102" s="60">
        <v>0</v>
      </c>
      <c r="L102" s="60">
        <v>0</v>
      </c>
      <c r="M102" s="73">
        <v>0</v>
      </c>
      <c r="N102" s="44">
        <v>1554</v>
      </c>
      <c r="O102" s="35"/>
    </row>
    <row r="103" spans="3:15" s="5" customFormat="1" ht="15" customHeight="1">
      <c r="C103" s="47"/>
      <c r="D103" s="47"/>
      <c r="F103" s="91">
        <v>68</v>
      </c>
      <c r="G103" s="57" t="s">
        <v>137</v>
      </c>
      <c r="H103" s="56">
        <f>SUM(I103:M103)</f>
        <v>9000</v>
      </c>
      <c r="I103" s="12">
        <v>0</v>
      </c>
      <c r="J103" s="2">
        <v>9000</v>
      </c>
      <c r="K103" s="2">
        <v>0</v>
      </c>
      <c r="L103" s="2">
        <v>0</v>
      </c>
      <c r="M103" s="12">
        <v>0</v>
      </c>
      <c r="N103" s="4">
        <v>1551</v>
      </c>
      <c r="O103" s="35"/>
    </row>
    <row r="104" spans="3:15" s="5" customFormat="1" ht="15" customHeight="1">
      <c r="C104" s="47"/>
      <c r="D104" s="47"/>
      <c r="F104" s="117" t="s">
        <v>27</v>
      </c>
      <c r="G104" s="118"/>
      <c r="H104" s="43">
        <f t="shared" si="1"/>
        <v>8400</v>
      </c>
      <c r="I104" s="15">
        <f>SUM(I105)</f>
        <v>0</v>
      </c>
      <c r="J104" s="15">
        <f>SUM(J105)</f>
        <v>8400</v>
      </c>
      <c r="K104" s="15">
        <f>SUM(K105)</f>
        <v>0</v>
      </c>
      <c r="L104" s="15">
        <f>SUM(L105)</f>
        <v>0</v>
      </c>
      <c r="M104" s="15">
        <f>SUM(M105)</f>
        <v>0</v>
      </c>
      <c r="N104" s="44"/>
      <c r="O104" s="35"/>
    </row>
    <row r="105" spans="3:15" s="5" customFormat="1" ht="15" customHeight="1">
      <c r="C105" s="47"/>
      <c r="D105" s="47"/>
      <c r="F105" s="117" t="s">
        <v>28</v>
      </c>
      <c r="G105" s="134"/>
      <c r="H105" s="43">
        <f t="shared" si="1"/>
        <v>8400</v>
      </c>
      <c r="I105" s="3">
        <f>SUM(I106:I106)</f>
        <v>0</v>
      </c>
      <c r="J105" s="3">
        <f>SUM(J106:J106)</f>
        <v>8400</v>
      </c>
      <c r="K105" s="3">
        <f>SUM(K106:K106)</f>
        <v>0</v>
      </c>
      <c r="L105" s="3">
        <f>SUM(L106:L106)</f>
        <v>0</v>
      </c>
      <c r="M105" s="3">
        <f>SUM(M106:M106)</f>
        <v>0</v>
      </c>
      <c r="N105" s="4"/>
      <c r="O105" s="35"/>
    </row>
    <row r="106" spans="3:15" s="5" customFormat="1" ht="15" customHeight="1">
      <c r="C106" s="47"/>
      <c r="D106" s="47"/>
      <c r="F106" s="90">
        <v>69</v>
      </c>
      <c r="G106" s="92" t="s">
        <v>123</v>
      </c>
      <c r="H106" s="56">
        <f t="shared" si="1"/>
        <v>8400</v>
      </c>
      <c r="I106" s="2">
        <v>0</v>
      </c>
      <c r="J106" s="2">
        <v>8400</v>
      </c>
      <c r="K106" s="2"/>
      <c r="L106" s="2">
        <v>0</v>
      </c>
      <c r="M106" s="2">
        <v>0</v>
      </c>
      <c r="N106" s="4">
        <v>1541</v>
      </c>
      <c r="O106" s="35"/>
    </row>
    <row r="107" spans="3:15" s="5" customFormat="1" ht="15" customHeight="1">
      <c r="C107" s="47"/>
      <c r="D107" s="47"/>
      <c r="F107" s="117" t="s">
        <v>14</v>
      </c>
      <c r="G107" s="118"/>
      <c r="H107" s="43">
        <f t="shared" si="1"/>
        <v>126850</v>
      </c>
      <c r="I107" s="3">
        <f>SUM(I108:I121)</f>
        <v>0</v>
      </c>
      <c r="J107" s="3">
        <f>SUM(J108:J121)</f>
        <v>126850</v>
      </c>
      <c r="K107" s="3">
        <f>SUM(K108:K121)</f>
        <v>0</v>
      </c>
      <c r="L107" s="3">
        <f>SUM(L108:L121)</f>
        <v>0</v>
      </c>
      <c r="M107" s="3">
        <f>SUM(M108:M121)</f>
        <v>0</v>
      </c>
      <c r="N107" s="4"/>
      <c r="O107" s="35"/>
    </row>
    <row r="108" spans="3:15" s="5" customFormat="1" ht="24.75" customHeight="1">
      <c r="C108" s="47"/>
      <c r="D108" s="47"/>
      <c r="F108" s="90">
        <v>70</v>
      </c>
      <c r="G108" s="85" t="s">
        <v>64</v>
      </c>
      <c r="H108" s="56">
        <f t="shared" si="1"/>
        <v>5400</v>
      </c>
      <c r="I108" s="13">
        <v>0</v>
      </c>
      <c r="J108" s="2">
        <v>5400</v>
      </c>
      <c r="K108" s="2">
        <v>0</v>
      </c>
      <c r="L108" s="2">
        <v>0</v>
      </c>
      <c r="M108" s="13">
        <v>0</v>
      </c>
      <c r="N108" s="4">
        <v>1541</v>
      </c>
      <c r="O108" s="35"/>
    </row>
    <row r="109" spans="3:15" s="5" customFormat="1" ht="24.75" customHeight="1">
      <c r="C109" s="47"/>
      <c r="D109" s="47"/>
      <c r="F109" s="90">
        <v>71</v>
      </c>
      <c r="G109" s="85" t="s">
        <v>51</v>
      </c>
      <c r="H109" s="56">
        <f t="shared" si="1"/>
        <v>1800</v>
      </c>
      <c r="I109" s="13">
        <v>0</v>
      </c>
      <c r="J109" s="2">
        <v>1800</v>
      </c>
      <c r="K109" s="2">
        <v>0</v>
      </c>
      <c r="L109" s="2">
        <v>0</v>
      </c>
      <c r="M109" s="13">
        <v>0</v>
      </c>
      <c r="N109" s="4">
        <v>1541</v>
      </c>
      <c r="O109" s="35"/>
    </row>
    <row r="110" spans="3:15" s="5" customFormat="1" ht="24.75" customHeight="1">
      <c r="C110" s="47"/>
      <c r="D110" s="47"/>
      <c r="F110" s="90">
        <v>72</v>
      </c>
      <c r="G110" s="85" t="s">
        <v>65</v>
      </c>
      <c r="H110" s="56">
        <f t="shared" si="1"/>
        <v>32000</v>
      </c>
      <c r="I110" s="13">
        <v>0</v>
      </c>
      <c r="J110" s="2">
        <v>32000</v>
      </c>
      <c r="K110" s="2">
        <v>0</v>
      </c>
      <c r="L110" s="2">
        <v>0</v>
      </c>
      <c r="M110" s="13">
        <v>0</v>
      </c>
      <c r="N110" s="4">
        <v>1541</v>
      </c>
      <c r="O110" s="35"/>
    </row>
    <row r="111" spans="3:15" s="5" customFormat="1" ht="24.75" customHeight="1">
      <c r="C111" s="47"/>
      <c r="D111" s="47"/>
      <c r="F111" s="90">
        <v>73</v>
      </c>
      <c r="G111" s="85" t="s">
        <v>124</v>
      </c>
      <c r="H111" s="56">
        <f t="shared" si="1"/>
        <v>4000</v>
      </c>
      <c r="I111" s="13">
        <v>0</v>
      </c>
      <c r="J111" s="2">
        <v>4000</v>
      </c>
      <c r="K111" s="2">
        <v>0</v>
      </c>
      <c r="L111" s="2">
        <v>0</v>
      </c>
      <c r="M111" s="13">
        <v>0</v>
      </c>
      <c r="N111" s="4">
        <v>1530</v>
      </c>
      <c r="O111" s="35"/>
    </row>
    <row r="112" spans="3:15" s="5" customFormat="1" ht="16.5" customHeight="1">
      <c r="C112" s="47"/>
      <c r="D112" s="47"/>
      <c r="F112" s="90">
        <v>74</v>
      </c>
      <c r="G112" s="85" t="s">
        <v>86</v>
      </c>
      <c r="H112" s="56">
        <f t="shared" si="1"/>
        <v>4200</v>
      </c>
      <c r="I112" s="13">
        <v>0</v>
      </c>
      <c r="J112" s="2">
        <v>4200</v>
      </c>
      <c r="K112" s="2">
        <v>0</v>
      </c>
      <c r="L112" s="2">
        <v>0</v>
      </c>
      <c r="M112" s="13">
        <v>0</v>
      </c>
      <c r="N112" s="4">
        <v>1550</v>
      </c>
      <c r="O112" s="35"/>
    </row>
    <row r="113" spans="3:15" s="5" customFormat="1" ht="16.5" customHeight="1">
      <c r="C113" s="47"/>
      <c r="D113" s="47"/>
      <c r="F113" s="90">
        <v>75</v>
      </c>
      <c r="G113" s="85" t="s">
        <v>66</v>
      </c>
      <c r="H113" s="56">
        <f t="shared" si="1"/>
        <v>5400</v>
      </c>
      <c r="I113" s="13">
        <v>0</v>
      </c>
      <c r="J113" s="2">
        <v>5400</v>
      </c>
      <c r="K113" s="2">
        <v>0</v>
      </c>
      <c r="L113" s="2">
        <v>0</v>
      </c>
      <c r="M113" s="13">
        <v>0</v>
      </c>
      <c r="N113" s="4">
        <v>1551</v>
      </c>
      <c r="O113" s="35"/>
    </row>
    <row r="114" spans="3:15" s="5" customFormat="1" ht="16.5" customHeight="1">
      <c r="C114" s="47"/>
      <c r="D114" s="47"/>
      <c r="F114" s="90">
        <v>76</v>
      </c>
      <c r="G114" s="2" t="s">
        <v>139</v>
      </c>
      <c r="H114" s="56">
        <f t="shared" si="1"/>
        <v>8000</v>
      </c>
      <c r="I114" s="13">
        <v>0</v>
      </c>
      <c r="J114" s="2">
        <v>8000</v>
      </c>
      <c r="K114" s="2">
        <v>0</v>
      </c>
      <c r="L114" s="2">
        <v>0</v>
      </c>
      <c r="M114" s="13">
        <v>0</v>
      </c>
      <c r="N114" s="4">
        <v>1551</v>
      </c>
      <c r="O114" s="35"/>
    </row>
    <row r="115" spans="3:15" s="5" customFormat="1" ht="23.25" customHeight="1">
      <c r="C115" s="47"/>
      <c r="D115" s="47"/>
      <c r="F115" s="90">
        <v>77</v>
      </c>
      <c r="G115" s="85" t="s">
        <v>67</v>
      </c>
      <c r="H115" s="56">
        <f t="shared" si="1"/>
        <v>6550</v>
      </c>
      <c r="I115" s="13">
        <v>0</v>
      </c>
      <c r="J115" s="2">
        <v>6550</v>
      </c>
      <c r="K115" s="2">
        <v>0</v>
      </c>
      <c r="L115" s="2">
        <v>0</v>
      </c>
      <c r="M115" s="13">
        <v>0</v>
      </c>
      <c r="N115" s="4">
        <v>1550</v>
      </c>
      <c r="O115" s="35"/>
    </row>
    <row r="116" spans="3:15" s="5" customFormat="1" ht="16.5" customHeight="1">
      <c r="C116" s="47"/>
      <c r="D116" s="47"/>
      <c r="F116" s="90">
        <v>78</v>
      </c>
      <c r="G116" s="85" t="s">
        <v>68</v>
      </c>
      <c r="H116" s="56">
        <f t="shared" si="1"/>
        <v>6000</v>
      </c>
      <c r="I116" s="13">
        <v>0</v>
      </c>
      <c r="J116" s="2">
        <v>6000</v>
      </c>
      <c r="K116" s="2">
        <v>0</v>
      </c>
      <c r="L116" s="2">
        <v>0</v>
      </c>
      <c r="M116" s="13">
        <v>0</v>
      </c>
      <c r="N116" s="4">
        <v>1550</v>
      </c>
      <c r="O116" s="35"/>
    </row>
    <row r="117" spans="3:15" s="5" customFormat="1" ht="16.5" customHeight="1">
      <c r="C117" s="47"/>
      <c r="D117" s="47"/>
      <c r="F117" s="90">
        <v>79</v>
      </c>
      <c r="G117" s="85" t="s">
        <v>125</v>
      </c>
      <c r="H117" s="56">
        <f t="shared" si="1"/>
        <v>4500</v>
      </c>
      <c r="I117" s="13">
        <v>0</v>
      </c>
      <c r="J117" s="2">
        <v>4500</v>
      </c>
      <c r="K117" s="2">
        <v>0</v>
      </c>
      <c r="L117" s="2">
        <v>0</v>
      </c>
      <c r="M117" s="13">
        <v>0</v>
      </c>
      <c r="N117" s="4">
        <v>1530</v>
      </c>
      <c r="O117" s="35"/>
    </row>
    <row r="118" spans="3:15" s="5" customFormat="1" ht="23.25" customHeight="1">
      <c r="C118" s="47"/>
      <c r="D118" s="47"/>
      <c r="F118" s="90">
        <v>80</v>
      </c>
      <c r="G118" s="85" t="s">
        <v>126</v>
      </c>
      <c r="H118" s="56">
        <f t="shared" si="1"/>
        <v>15000</v>
      </c>
      <c r="I118" s="13">
        <v>0</v>
      </c>
      <c r="J118" s="2">
        <v>15000</v>
      </c>
      <c r="K118" s="2">
        <v>0</v>
      </c>
      <c r="L118" s="2">
        <v>0</v>
      </c>
      <c r="M118" s="13">
        <v>0</v>
      </c>
      <c r="N118" s="4">
        <v>1530</v>
      </c>
      <c r="O118" s="35"/>
    </row>
    <row r="119" spans="3:15" s="5" customFormat="1" ht="23.25" customHeight="1">
      <c r="C119" s="47"/>
      <c r="D119" s="47"/>
      <c r="F119" s="90">
        <v>81</v>
      </c>
      <c r="G119" s="85" t="s">
        <v>127</v>
      </c>
      <c r="H119" s="56">
        <f>SUM(I119+J119+K119+L119+M119)</f>
        <v>4000</v>
      </c>
      <c r="I119" s="13">
        <v>0</v>
      </c>
      <c r="J119" s="2">
        <v>4000</v>
      </c>
      <c r="K119" s="2">
        <v>0</v>
      </c>
      <c r="L119" s="2">
        <v>0</v>
      </c>
      <c r="M119" s="13">
        <v>0</v>
      </c>
      <c r="N119" s="4">
        <v>1534</v>
      </c>
      <c r="O119" s="35"/>
    </row>
    <row r="120" spans="3:15" s="5" customFormat="1" ht="23.25" customHeight="1">
      <c r="C120" s="47"/>
      <c r="D120" s="47"/>
      <c r="F120" s="90">
        <v>82</v>
      </c>
      <c r="G120" s="85" t="s">
        <v>69</v>
      </c>
      <c r="H120" s="56">
        <f>SUM(I120+J120+K120+L120+M120)</f>
        <v>24000</v>
      </c>
      <c r="I120" s="13">
        <v>0</v>
      </c>
      <c r="J120" s="2">
        <v>24000</v>
      </c>
      <c r="K120" s="2">
        <v>0</v>
      </c>
      <c r="L120" s="2">
        <v>0</v>
      </c>
      <c r="M120" s="13">
        <v>0</v>
      </c>
      <c r="N120" s="4">
        <v>1541</v>
      </c>
      <c r="O120" s="35"/>
    </row>
    <row r="121" spans="3:15" s="5" customFormat="1" ht="23.25" customHeight="1">
      <c r="C121" s="47"/>
      <c r="D121" s="47"/>
      <c r="F121" s="90">
        <v>83</v>
      </c>
      <c r="G121" s="85" t="s">
        <v>140</v>
      </c>
      <c r="H121" s="56">
        <f>SUM(I121+J121+K121+L121+M121)</f>
        <v>6000</v>
      </c>
      <c r="I121" s="13">
        <v>0</v>
      </c>
      <c r="J121" s="2">
        <v>6000</v>
      </c>
      <c r="K121" s="2">
        <v>0</v>
      </c>
      <c r="L121" s="2">
        <v>0</v>
      </c>
      <c r="M121" s="13">
        <v>0</v>
      </c>
      <c r="N121" s="4">
        <v>1530</v>
      </c>
      <c r="O121" s="35"/>
    </row>
    <row r="122" spans="3:15" s="5" customFormat="1" ht="15" customHeight="1">
      <c r="C122" s="47"/>
      <c r="D122" s="47"/>
      <c r="F122" s="119" t="s">
        <v>16</v>
      </c>
      <c r="G122" s="120"/>
      <c r="H122" s="43">
        <f t="shared" si="1"/>
        <v>71400</v>
      </c>
      <c r="I122" s="3">
        <f>SUM(I123:I126)</f>
        <v>0</v>
      </c>
      <c r="J122" s="3">
        <f>SUM(J123:J131)</f>
        <v>71400</v>
      </c>
      <c r="K122" s="3">
        <f>SUM(K123:K126)</f>
        <v>0</v>
      </c>
      <c r="L122" s="3">
        <f>SUM(L123:L126)</f>
        <v>0</v>
      </c>
      <c r="M122" s="3">
        <f>SUM(M123:M126)</f>
        <v>0</v>
      </c>
      <c r="N122" s="4"/>
      <c r="O122" s="35"/>
    </row>
    <row r="123" spans="3:15" s="5" customFormat="1" ht="15" customHeight="1">
      <c r="C123" s="47"/>
      <c r="D123" s="47"/>
      <c r="F123" s="61">
        <v>84</v>
      </c>
      <c r="G123" s="57" t="s">
        <v>70</v>
      </c>
      <c r="H123" s="56">
        <f t="shared" si="1"/>
        <v>10000</v>
      </c>
      <c r="I123" s="2">
        <v>0</v>
      </c>
      <c r="J123" s="2">
        <v>10000</v>
      </c>
      <c r="K123" s="2">
        <v>0</v>
      </c>
      <c r="L123" s="2">
        <v>0</v>
      </c>
      <c r="M123" s="2">
        <v>0</v>
      </c>
      <c r="N123" s="4">
        <v>1548</v>
      </c>
      <c r="O123" s="35"/>
    </row>
    <row r="124" spans="3:15" s="5" customFormat="1" ht="15" customHeight="1">
      <c r="C124" s="47"/>
      <c r="D124" s="47"/>
      <c r="F124" s="61">
        <v>85</v>
      </c>
      <c r="G124" s="57" t="s">
        <v>71</v>
      </c>
      <c r="H124" s="56">
        <f t="shared" si="1"/>
        <v>1500</v>
      </c>
      <c r="I124" s="2">
        <v>0</v>
      </c>
      <c r="J124" s="2">
        <v>1500</v>
      </c>
      <c r="K124" s="2">
        <v>0</v>
      </c>
      <c r="L124" s="2">
        <v>0</v>
      </c>
      <c r="M124" s="2">
        <v>0</v>
      </c>
      <c r="N124" s="4">
        <v>1548</v>
      </c>
      <c r="O124" s="35"/>
    </row>
    <row r="125" spans="3:15" s="5" customFormat="1" ht="15" customHeight="1">
      <c r="C125" s="47"/>
      <c r="D125" s="47"/>
      <c r="F125" s="91">
        <v>86</v>
      </c>
      <c r="G125" s="57" t="s">
        <v>128</v>
      </c>
      <c r="H125" s="56">
        <f t="shared" si="1"/>
        <v>26000</v>
      </c>
      <c r="I125" s="12">
        <v>0</v>
      </c>
      <c r="J125" s="2">
        <v>26000</v>
      </c>
      <c r="K125" s="2">
        <v>0</v>
      </c>
      <c r="L125" s="2">
        <v>0</v>
      </c>
      <c r="M125" s="12">
        <v>0</v>
      </c>
      <c r="N125" s="4">
        <v>1551</v>
      </c>
      <c r="O125" s="35"/>
    </row>
    <row r="126" spans="3:15" s="5" customFormat="1" ht="25.5" customHeight="1">
      <c r="C126" s="47"/>
      <c r="D126" s="47"/>
      <c r="F126" s="91">
        <v>87</v>
      </c>
      <c r="G126" s="57" t="s">
        <v>129</v>
      </c>
      <c r="H126" s="56">
        <f t="shared" si="1"/>
        <v>25000</v>
      </c>
      <c r="I126" s="12">
        <v>0</v>
      </c>
      <c r="J126" s="2">
        <v>25000</v>
      </c>
      <c r="K126" s="2">
        <v>0</v>
      </c>
      <c r="L126" s="2">
        <v>0</v>
      </c>
      <c r="M126" s="12">
        <v>0</v>
      </c>
      <c r="N126" s="4">
        <v>1541</v>
      </c>
      <c r="O126" s="35"/>
    </row>
    <row r="127" spans="3:15" s="5" customFormat="1" ht="25.5" customHeight="1">
      <c r="C127" s="47"/>
      <c r="D127" s="47"/>
      <c r="F127" s="91">
        <v>88</v>
      </c>
      <c r="G127" s="57" t="s">
        <v>130</v>
      </c>
      <c r="H127" s="56">
        <f>SUM(I127:M127)</f>
        <v>1200</v>
      </c>
      <c r="I127" s="12">
        <v>0</v>
      </c>
      <c r="J127" s="2">
        <v>1200</v>
      </c>
      <c r="K127" s="2">
        <v>0</v>
      </c>
      <c r="L127" s="2">
        <v>0</v>
      </c>
      <c r="M127" s="12">
        <v>0</v>
      </c>
      <c r="N127" s="4">
        <v>1534</v>
      </c>
      <c r="O127" s="35"/>
    </row>
    <row r="128" spans="3:15" s="5" customFormat="1" ht="25.5" customHeight="1">
      <c r="C128" s="47"/>
      <c r="D128" s="47"/>
      <c r="F128" s="91">
        <v>89</v>
      </c>
      <c r="G128" s="57" t="s">
        <v>141</v>
      </c>
      <c r="H128" s="56">
        <f>SUM(I128:M128)</f>
        <v>1200</v>
      </c>
      <c r="I128" s="12">
        <v>0</v>
      </c>
      <c r="J128" s="2">
        <v>1200</v>
      </c>
      <c r="K128" s="2">
        <v>0</v>
      </c>
      <c r="L128" s="2">
        <v>0</v>
      </c>
      <c r="M128" s="12">
        <v>0</v>
      </c>
      <c r="N128" s="4">
        <v>1534</v>
      </c>
      <c r="O128" s="35"/>
    </row>
    <row r="129" spans="3:15" s="5" customFormat="1" ht="25.5" customHeight="1">
      <c r="C129" s="47"/>
      <c r="D129" s="47"/>
      <c r="F129" s="91">
        <v>90</v>
      </c>
      <c r="G129" s="57" t="s">
        <v>131</v>
      </c>
      <c r="H129" s="56">
        <f>SUM(I129:M129)</f>
        <v>3500</v>
      </c>
      <c r="I129" s="12">
        <v>0</v>
      </c>
      <c r="J129" s="2">
        <v>3500</v>
      </c>
      <c r="K129" s="2">
        <v>0</v>
      </c>
      <c r="L129" s="2">
        <v>0</v>
      </c>
      <c r="M129" s="12">
        <v>0</v>
      </c>
      <c r="N129" s="4">
        <v>1541</v>
      </c>
      <c r="O129" s="35"/>
    </row>
    <row r="130" spans="3:15" s="5" customFormat="1" ht="25.5" customHeight="1">
      <c r="C130" s="47"/>
      <c r="D130" s="47"/>
      <c r="F130" s="90">
        <v>91</v>
      </c>
      <c r="G130" s="85" t="s">
        <v>72</v>
      </c>
      <c r="H130" s="56">
        <f>SUM(I130+J130+K130+L130+M130)</f>
        <v>1500</v>
      </c>
      <c r="I130" s="13">
        <v>0</v>
      </c>
      <c r="J130" s="2">
        <v>1500</v>
      </c>
      <c r="K130" s="2">
        <v>0</v>
      </c>
      <c r="L130" s="2">
        <v>0</v>
      </c>
      <c r="M130" s="13">
        <v>0</v>
      </c>
      <c r="N130" s="4">
        <v>1541</v>
      </c>
      <c r="O130" s="35"/>
    </row>
    <row r="131" spans="3:15" s="5" customFormat="1" ht="25.5" customHeight="1">
      <c r="C131" s="47"/>
      <c r="D131" s="47"/>
      <c r="F131" s="90">
        <v>92</v>
      </c>
      <c r="G131" s="85" t="s">
        <v>73</v>
      </c>
      <c r="H131" s="56">
        <f>SUM(I131+J131+K131+L131+M131)</f>
        <v>1500</v>
      </c>
      <c r="I131" s="13">
        <v>0</v>
      </c>
      <c r="J131" s="2">
        <v>1500</v>
      </c>
      <c r="K131" s="2">
        <v>0</v>
      </c>
      <c r="L131" s="2">
        <v>0</v>
      </c>
      <c r="M131" s="13">
        <v>0</v>
      </c>
      <c r="N131" s="4">
        <v>1541</v>
      </c>
      <c r="O131" s="35"/>
    </row>
    <row r="132" spans="3:15" s="5" customFormat="1" ht="25.5" customHeight="1">
      <c r="C132" s="47"/>
      <c r="D132" s="47"/>
      <c r="F132" s="117" t="s">
        <v>44</v>
      </c>
      <c r="G132" s="118"/>
      <c r="H132" s="43">
        <f>SUM(I132+J132+K132+L132+M132)</f>
        <v>7500</v>
      </c>
      <c r="I132" s="19">
        <v>0</v>
      </c>
      <c r="J132" s="19">
        <f>SUM(J133:J135)</f>
        <v>7500</v>
      </c>
      <c r="K132" s="19">
        <v>0</v>
      </c>
      <c r="L132" s="19">
        <v>0</v>
      </c>
      <c r="M132" s="19">
        <v>0</v>
      </c>
      <c r="N132" s="4"/>
      <c r="O132" s="35"/>
    </row>
    <row r="133" spans="3:15" s="5" customFormat="1" ht="25.5" customHeight="1">
      <c r="C133" s="47"/>
      <c r="D133" s="47"/>
      <c r="F133" s="91">
        <v>93</v>
      </c>
      <c r="G133" s="71" t="s">
        <v>132</v>
      </c>
      <c r="H133" s="56">
        <f>SUM(I133:M133)</f>
        <v>2500</v>
      </c>
      <c r="I133" s="12">
        <v>0</v>
      </c>
      <c r="J133" s="2">
        <v>2500</v>
      </c>
      <c r="K133" s="2">
        <v>0</v>
      </c>
      <c r="L133" s="2">
        <v>0</v>
      </c>
      <c r="M133" s="12">
        <v>0</v>
      </c>
      <c r="N133" s="4">
        <v>1530</v>
      </c>
      <c r="O133" s="35"/>
    </row>
    <row r="134" spans="3:15" s="5" customFormat="1" ht="25.5" customHeight="1">
      <c r="C134" s="47"/>
      <c r="D134" s="47"/>
      <c r="F134" s="93">
        <v>94</v>
      </c>
      <c r="G134" s="71" t="s">
        <v>133</v>
      </c>
      <c r="H134" s="56">
        <f>SUM(I134:M134)</f>
        <v>2500</v>
      </c>
      <c r="I134" s="12">
        <v>0</v>
      </c>
      <c r="J134" s="2">
        <v>2500</v>
      </c>
      <c r="K134" s="2">
        <v>0</v>
      </c>
      <c r="L134" s="2">
        <v>0</v>
      </c>
      <c r="M134" s="12">
        <v>0</v>
      </c>
      <c r="N134" s="4">
        <v>1530</v>
      </c>
      <c r="O134" s="35"/>
    </row>
    <row r="135" spans="3:15" s="5" customFormat="1" ht="25.5" customHeight="1">
      <c r="C135" s="47"/>
      <c r="D135" s="47"/>
      <c r="F135" s="93">
        <v>95</v>
      </c>
      <c r="G135" s="71" t="s">
        <v>134</v>
      </c>
      <c r="H135" s="56">
        <f>SUM(I135:M135)</f>
        <v>2500</v>
      </c>
      <c r="I135" s="12">
        <v>0</v>
      </c>
      <c r="J135" s="2">
        <v>2500</v>
      </c>
      <c r="K135" s="2">
        <v>0</v>
      </c>
      <c r="L135" s="2">
        <v>0</v>
      </c>
      <c r="M135" s="12">
        <v>0</v>
      </c>
      <c r="N135" s="4">
        <v>1534</v>
      </c>
      <c r="O135" s="35"/>
    </row>
    <row r="136" spans="3:16" s="5" customFormat="1" ht="22.5" customHeight="1">
      <c r="C136" s="47"/>
      <c r="D136" s="47"/>
      <c r="F136" s="126" t="s">
        <v>3</v>
      </c>
      <c r="G136" s="127"/>
      <c r="H136" s="43">
        <f t="shared" si="1"/>
        <v>314090</v>
      </c>
      <c r="I136" s="10">
        <f>SUM(I142+I137+I139)</f>
        <v>99191</v>
      </c>
      <c r="J136" s="10">
        <f>SUM(J142+J137+J139)</f>
        <v>0</v>
      </c>
      <c r="K136" s="10">
        <f>SUM(K142+K137+K139)</f>
        <v>67413</v>
      </c>
      <c r="L136" s="10">
        <f>SUM(L142+L137+L139)</f>
        <v>0</v>
      </c>
      <c r="M136" s="10">
        <f>SUM(M142+M137+M139)</f>
        <v>147486</v>
      </c>
      <c r="N136" s="4"/>
      <c r="O136" s="35"/>
      <c r="P136" s="51"/>
    </row>
    <row r="137" spans="3:15" s="5" customFormat="1" ht="17.25" customHeight="1">
      <c r="C137" s="47"/>
      <c r="D137" s="47"/>
      <c r="F137" s="117" t="s">
        <v>7</v>
      </c>
      <c r="G137" s="128"/>
      <c r="H137" s="43">
        <f>SUM(I137+J137+K137+L137+M137)</f>
        <v>130000</v>
      </c>
      <c r="I137" s="10">
        <f>SUM(I138)</f>
        <v>99191</v>
      </c>
      <c r="J137" s="10">
        <f>SUM(J138)</f>
        <v>0</v>
      </c>
      <c r="K137" s="10">
        <f>SUM(K138)</f>
        <v>30809</v>
      </c>
      <c r="L137" s="10">
        <f>SUM(L138)</f>
        <v>0</v>
      </c>
      <c r="M137" s="10">
        <f>SUM(M138)</f>
        <v>0</v>
      </c>
      <c r="N137" s="4"/>
      <c r="O137" s="35"/>
    </row>
    <row r="138" spans="3:15" s="5" customFormat="1" ht="17.25" customHeight="1">
      <c r="C138" s="47"/>
      <c r="D138" s="47"/>
      <c r="F138" s="62">
        <v>96</v>
      </c>
      <c r="G138" s="55" t="s">
        <v>135</v>
      </c>
      <c r="H138" s="56">
        <f>SUM(I138:M138)</f>
        <v>130000</v>
      </c>
      <c r="I138" s="45">
        <v>99191</v>
      </c>
      <c r="J138" s="45">
        <v>0</v>
      </c>
      <c r="K138" s="45">
        <v>30809</v>
      </c>
      <c r="L138" s="45">
        <v>0</v>
      </c>
      <c r="M138" s="45">
        <v>0</v>
      </c>
      <c r="N138" s="4">
        <v>2627</v>
      </c>
      <c r="O138" s="35"/>
    </row>
    <row r="139" spans="3:15" s="5" customFormat="1" ht="18" customHeight="1">
      <c r="C139" s="47"/>
      <c r="D139" s="47"/>
      <c r="F139" s="117" t="s">
        <v>14</v>
      </c>
      <c r="G139" s="118"/>
      <c r="H139" s="43">
        <f aca="true" t="shared" si="4" ref="H139:H158">SUM(I139+J139+K139+L139+M139)</f>
        <v>7324</v>
      </c>
      <c r="I139" s="10">
        <f>SUM(I140:I141)</f>
        <v>0</v>
      </c>
      <c r="J139" s="10">
        <f>SUM(J140:J141)</f>
        <v>0</v>
      </c>
      <c r="K139" s="10">
        <f>SUM(K140:K141)</f>
        <v>6124</v>
      </c>
      <c r="L139" s="10">
        <f>SUM(L140:L141)</f>
        <v>0</v>
      </c>
      <c r="M139" s="10">
        <f>SUM(M140:M141)</f>
        <v>1200</v>
      </c>
      <c r="N139" s="4"/>
      <c r="O139" s="35"/>
    </row>
    <row r="140" spans="3:15" s="5" customFormat="1" ht="18" customHeight="1">
      <c r="C140" s="47"/>
      <c r="D140" s="47"/>
      <c r="F140" s="82">
        <v>97</v>
      </c>
      <c r="G140" s="94" t="s">
        <v>74</v>
      </c>
      <c r="H140" s="56">
        <f t="shared" si="4"/>
        <v>6124</v>
      </c>
      <c r="I140" s="45">
        <v>0</v>
      </c>
      <c r="J140" s="45">
        <v>0</v>
      </c>
      <c r="K140" s="45">
        <v>6124</v>
      </c>
      <c r="L140" s="45">
        <v>0</v>
      </c>
      <c r="M140" s="45">
        <v>0</v>
      </c>
      <c r="N140" s="4">
        <v>2626</v>
      </c>
      <c r="O140" s="35"/>
    </row>
    <row r="141" spans="3:15" s="5" customFormat="1" ht="18" customHeight="1">
      <c r="C141" s="47"/>
      <c r="D141" s="47"/>
      <c r="F141" s="82">
        <v>98</v>
      </c>
      <c r="G141" s="94" t="s">
        <v>75</v>
      </c>
      <c r="H141" s="56">
        <f t="shared" si="4"/>
        <v>1200</v>
      </c>
      <c r="I141" s="45">
        <v>0</v>
      </c>
      <c r="J141" s="45">
        <v>0</v>
      </c>
      <c r="K141" s="45">
        <v>0</v>
      </c>
      <c r="L141" s="45">
        <v>0</v>
      </c>
      <c r="M141" s="45">
        <v>1200</v>
      </c>
      <c r="N141" s="4">
        <v>2604</v>
      </c>
      <c r="O141" s="35"/>
    </row>
    <row r="142" spans="3:15" s="5" customFormat="1" ht="15" customHeight="1">
      <c r="C142" s="47"/>
      <c r="D142" s="47"/>
      <c r="F142" s="129" t="s">
        <v>18</v>
      </c>
      <c r="G142" s="130"/>
      <c r="H142" s="43">
        <f t="shared" si="4"/>
        <v>176766</v>
      </c>
      <c r="I142" s="11">
        <f>SUM(I143+I145)</f>
        <v>0</v>
      </c>
      <c r="J142" s="11">
        <f>SUM(J143+J145)</f>
        <v>0</v>
      </c>
      <c r="K142" s="11">
        <f>SUM(K143+K145)</f>
        <v>30480</v>
      </c>
      <c r="L142" s="11">
        <f>SUM(L143+L145)</f>
        <v>0</v>
      </c>
      <c r="M142" s="11">
        <f>SUM(M143+M145)</f>
        <v>146286</v>
      </c>
      <c r="N142" s="4"/>
      <c r="O142" s="35"/>
    </row>
    <row r="143" spans="3:15" s="5" customFormat="1" ht="15" customHeight="1">
      <c r="C143" s="47"/>
      <c r="D143" s="47"/>
      <c r="F143" s="103"/>
      <c r="G143" s="104" t="s">
        <v>20</v>
      </c>
      <c r="H143" s="43">
        <f t="shared" si="4"/>
        <v>146766</v>
      </c>
      <c r="I143" s="11">
        <f>SUM(I144:I144)</f>
        <v>0</v>
      </c>
      <c r="J143" s="11">
        <f>SUM(J144:J144)</f>
        <v>0</v>
      </c>
      <c r="K143" s="11">
        <f>SUM(K144:K144)</f>
        <v>480</v>
      </c>
      <c r="L143" s="11">
        <f>SUM(L144:L144)</f>
        <v>0</v>
      </c>
      <c r="M143" s="11">
        <f>SUM(M144:M144)</f>
        <v>146286</v>
      </c>
      <c r="N143" s="4"/>
      <c r="O143" s="35"/>
    </row>
    <row r="144" spans="3:15" s="5" customFormat="1" ht="26.25" customHeight="1">
      <c r="C144" s="47"/>
      <c r="D144" s="47"/>
      <c r="F144" s="95">
        <v>99</v>
      </c>
      <c r="G144" s="71" t="s">
        <v>22</v>
      </c>
      <c r="H144" s="43">
        <f t="shared" si="4"/>
        <v>146766</v>
      </c>
      <c r="I144" s="19">
        <v>0</v>
      </c>
      <c r="J144" s="19">
        <v>0</v>
      </c>
      <c r="K144" s="12">
        <v>480</v>
      </c>
      <c r="L144" s="3">
        <v>0</v>
      </c>
      <c r="M144" s="12">
        <v>146286</v>
      </c>
      <c r="N144" s="4">
        <v>2619</v>
      </c>
      <c r="O144" s="35"/>
    </row>
    <row r="145" spans="3:15" s="5" customFormat="1" ht="12.75" customHeight="1">
      <c r="C145" s="47"/>
      <c r="D145" s="47"/>
      <c r="F145" s="20"/>
      <c r="G145" s="108" t="s">
        <v>19</v>
      </c>
      <c r="H145" s="43">
        <f t="shared" si="4"/>
        <v>30000</v>
      </c>
      <c r="I145" s="19">
        <f>SUM(I146)</f>
        <v>0</v>
      </c>
      <c r="J145" s="19">
        <f>SUM(J146)</f>
        <v>0</v>
      </c>
      <c r="K145" s="19">
        <f>SUM(K146)</f>
        <v>30000</v>
      </c>
      <c r="L145" s="19">
        <f>SUM(L146)</f>
        <v>0</v>
      </c>
      <c r="M145" s="19">
        <f>SUM(M146)</f>
        <v>0</v>
      </c>
      <c r="N145" s="4"/>
      <c r="O145" s="35"/>
    </row>
    <row r="146" spans="3:15" s="5" customFormat="1" ht="23.25" customHeight="1">
      <c r="C146" s="47"/>
      <c r="D146" s="47"/>
      <c r="F146" s="95">
        <v>100</v>
      </c>
      <c r="G146" s="85" t="s">
        <v>43</v>
      </c>
      <c r="H146" s="56">
        <f t="shared" si="4"/>
        <v>30000</v>
      </c>
      <c r="I146" s="19"/>
      <c r="J146" s="19">
        <v>0</v>
      </c>
      <c r="K146" s="12">
        <v>30000</v>
      </c>
      <c r="L146" s="3">
        <v>0</v>
      </c>
      <c r="M146" s="12">
        <v>0</v>
      </c>
      <c r="N146" s="4">
        <v>2603</v>
      </c>
      <c r="O146" s="35"/>
    </row>
    <row r="147" spans="3:15" s="5" customFormat="1" ht="15">
      <c r="C147" s="47"/>
      <c r="D147" s="47"/>
      <c r="F147" s="131" t="s">
        <v>8</v>
      </c>
      <c r="G147" s="132"/>
      <c r="H147" s="43">
        <f t="shared" si="4"/>
        <v>46474</v>
      </c>
      <c r="I147" s="10">
        <f>SUM(I148+I153+I155)</f>
        <v>0</v>
      </c>
      <c r="J147" s="10">
        <f>SUM(J148+J153+J155)</f>
        <v>0</v>
      </c>
      <c r="K147" s="10">
        <f>SUM(K148+K153+K155+K151)</f>
        <v>23500</v>
      </c>
      <c r="L147" s="10">
        <f>SUM(L148+L153+L155)</f>
        <v>0</v>
      </c>
      <c r="M147" s="10">
        <f>SUM(M148+M153+M155)</f>
        <v>22974</v>
      </c>
      <c r="N147" s="3"/>
      <c r="O147" s="35"/>
    </row>
    <row r="148" spans="3:15" s="5" customFormat="1" ht="15">
      <c r="C148" s="47"/>
      <c r="D148" s="47"/>
      <c r="F148" s="119" t="s">
        <v>15</v>
      </c>
      <c r="G148" s="133"/>
      <c r="H148" s="43">
        <f t="shared" si="4"/>
        <v>7830</v>
      </c>
      <c r="I148" s="16">
        <f>SUM(I149:I150)</f>
        <v>0</v>
      </c>
      <c r="J148" s="16">
        <f>SUM(J149:J150)</f>
        <v>0</v>
      </c>
      <c r="K148" s="16">
        <f>SUM(K149:K150)</f>
        <v>0</v>
      </c>
      <c r="L148" s="16">
        <f>SUM(L149:L150)</f>
        <v>0</v>
      </c>
      <c r="M148" s="16">
        <f>SUM(M149:M150)</f>
        <v>7830</v>
      </c>
      <c r="N148" s="15"/>
      <c r="O148" s="35"/>
    </row>
    <row r="149" spans="3:15" s="5" customFormat="1" ht="15">
      <c r="C149" s="47"/>
      <c r="D149" s="47"/>
      <c r="F149" s="96">
        <v>101</v>
      </c>
      <c r="G149" s="97" t="s">
        <v>76</v>
      </c>
      <c r="H149" s="56">
        <f t="shared" si="4"/>
        <v>3528</v>
      </c>
      <c r="I149" s="64">
        <v>0</v>
      </c>
      <c r="J149" s="64"/>
      <c r="K149" s="64">
        <v>0</v>
      </c>
      <c r="L149" s="64">
        <v>0</v>
      </c>
      <c r="M149" s="64">
        <v>3528</v>
      </c>
      <c r="N149" s="60">
        <v>2759</v>
      </c>
      <c r="O149" s="35"/>
    </row>
    <row r="150" spans="3:15" s="5" customFormat="1" ht="15">
      <c r="C150" s="47"/>
      <c r="D150" s="47"/>
      <c r="F150" s="96">
        <v>102</v>
      </c>
      <c r="G150" s="97" t="s">
        <v>77</v>
      </c>
      <c r="H150" s="56">
        <f t="shared" si="4"/>
        <v>4302</v>
      </c>
      <c r="I150" s="64"/>
      <c r="J150" s="64"/>
      <c r="K150" s="64"/>
      <c r="L150" s="64"/>
      <c r="M150" s="64">
        <v>4302</v>
      </c>
      <c r="N150" s="60">
        <v>2759</v>
      </c>
      <c r="O150" s="35"/>
    </row>
    <row r="151" spans="3:15" s="5" customFormat="1" ht="15" customHeight="1">
      <c r="C151" s="47"/>
      <c r="D151" s="47"/>
      <c r="F151" s="117" t="s">
        <v>14</v>
      </c>
      <c r="G151" s="118"/>
      <c r="H151" s="43">
        <f t="shared" si="4"/>
        <v>2500</v>
      </c>
      <c r="I151" s="64">
        <f>SUM(I152)</f>
        <v>0</v>
      </c>
      <c r="J151" s="64">
        <f>SUM(J152)</f>
        <v>0</v>
      </c>
      <c r="K151" s="64">
        <f>SUM(K152)</f>
        <v>2500</v>
      </c>
      <c r="L151" s="64">
        <f>SUM(L152)</f>
        <v>0</v>
      </c>
      <c r="M151" s="64">
        <f>SUM(M152)</f>
        <v>0</v>
      </c>
      <c r="N151" s="60"/>
      <c r="O151" s="35"/>
    </row>
    <row r="152" spans="3:15" s="5" customFormat="1" ht="15">
      <c r="C152" s="47"/>
      <c r="D152" s="47"/>
      <c r="F152" s="96">
        <v>103</v>
      </c>
      <c r="G152" s="97" t="s">
        <v>136</v>
      </c>
      <c r="H152" s="56">
        <f t="shared" si="4"/>
        <v>2500</v>
      </c>
      <c r="I152" s="64">
        <v>0</v>
      </c>
      <c r="J152" s="64">
        <v>0</v>
      </c>
      <c r="K152" s="64">
        <v>2500</v>
      </c>
      <c r="L152" s="64">
        <v>0</v>
      </c>
      <c r="M152" s="64">
        <v>0</v>
      </c>
      <c r="N152" s="60">
        <v>745</v>
      </c>
      <c r="O152" s="35"/>
    </row>
    <row r="153" spans="3:15" s="5" customFormat="1" ht="15" customHeight="1">
      <c r="C153" s="47"/>
      <c r="D153" s="47"/>
      <c r="F153" s="119" t="s">
        <v>16</v>
      </c>
      <c r="G153" s="120"/>
      <c r="H153" s="43">
        <f t="shared" si="4"/>
        <v>15144</v>
      </c>
      <c r="I153" s="15">
        <v>0</v>
      </c>
      <c r="J153" s="15">
        <v>0</v>
      </c>
      <c r="K153" s="15">
        <v>0</v>
      </c>
      <c r="L153" s="15">
        <v>0</v>
      </c>
      <c r="M153" s="15">
        <v>15144</v>
      </c>
      <c r="N153" s="15"/>
      <c r="O153" s="35"/>
    </row>
    <row r="154" spans="3:15" s="5" customFormat="1" ht="15">
      <c r="C154" s="47"/>
      <c r="D154" s="47"/>
      <c r="F154" s="2">
        <v>104</v>
      </c>
      <c r="G154" s="98" t="s">
        <v>78</v>
      </c>
      <c r="H154" s="43">
        <f t="shared" si="4"/>
        <v>15144</v>
      </c>
      <c r="I154" s="60">
        <v>0</v>
      </c>
      <c r="J154" s="60">
        <v>0</v>
      </c>
      <c r="K154" s="60">
        <v>0</v>
      </c>
      <c r="L154" s="60">
        <v>0</v>
      </c>
      <c r="M154" s="60">
        <v>15144</v>
      </c>
      <c r="N154" s="2">
        <v>2759</v>
      </c>
      <c r="O154" s="35"/>
    </row>
    <row r="155" spans="3:15" s="5" customFormat="1" ht="15" customHeight="1">
      <c r="C155" s="47"/>
      <c r="D155" s="47"/>
      <c r="F155" s="117" t="s">
        <v>44</v>
      </c>
      <c r="G155" s="118"/>
      <c r="H155" s="43">
        <f t="shared" si="4"/>
        <v>21000</v>
      </c>
      <c r="I155" s="11">
        <v>0</v>
      </c>
      <c r="J155" s="10">
        <f>SUM(J156+J157)</f>
        <v>0</v>
      </c>
      <c r="K155" s="10">
        <f>SUM(K156+K157+K158)</f>
        <v>21000</v>
      </c>
      <c r="L155" s="10">
        <f>SUM(L156+L157+L158)</f>
        <v>0</v>
      </c>
      <c r="M155" s="10">
        <f>SUM(M156+M157+M158)</f>
        <v>0</v>
      </c>
      <c r="N155" s="3"/>
      <c r="O155" s="35"/>
    </row>
    <row r="156" spans="3:15" s="5" customFormat="1" ht="15">
      <c r="C156" s="47"/>
      <c r="D156" s="47"/>
      <c r="F156" s="95">
        <v>105</v>
      </c>
      <c r="G156" s="99" t="s">
        <v>79</v>
      </c>
      <c r="H156" s="56">
        <f t="shared" si="4"/>
        <v>7000</v>
      </c>
      <c r="I156" s="100">
        <v>0</v>
      </c>
      <c r="J156" s="45">
        <v>0</v>
      </c>
      <c r="K156" s="45">
        <v>7000</v>
      </c>
      <c r="L156" s="45">
        <v>0</v>
      </c>
      <c r="M156" s="45">
        <v>0</v>
      </c>
      <c r="N156" s="2">
        <v>2745</v>
      </c>
      <c r="O156" s="35"/>
    </row>
    <row r="157" spans="3:15" s="5" customFormat="1" ht="15">
      <c r="C157" s="47"/>
      <c r="D157" s="47"/>
      <c r="F157" s="95">
        <v>106</v>
      </c>
      <c r="G157" s="99" t="s">
        <v>80</v>
      </c>
      <c r="H157" s="56">
        <f t="shared" si="4"/>
        <v>7000</v>
      </c>
      <c r="I157" s="100">
        <v>0</v>
      </c>
      <c r="J157" s="100">
        <v>0</v>
      </c>
      <c r="K157" s="100">
        <v>7000</v>
      </c>
      <c r="L157" s="100">
        <v>0</v>
      </c>
      <c r="M157" s="100">
        <v>0</v>
      </c>
      <c r="N157" s="2">
        <v>2745</v>
      </c>
      <c r="O157" s="35"/>
    </row>
    <row r="158" spans="3:15" s="5" customFormat="1" ht="15">
      <c r="C158" s="47"/>
      <c r="D158" s="47"/>
      <c r="F158" s="27">
        <v>107</v>
      </c>
      <c r="G158" s="99" t="s">
        <v>142</v>
      </c>
      <c r="H158" s="56">
        <f t="shared" si="4"/>
        <v>7000</v>
      </c>
      <c r="I158" s="100">
        <v>0</v>
      </c>
      <c r="J158" s="100">
        <v>0</v>
      </c>
      <c r="K158" s="100">
        <v>7000</v>
      </c>
      <c r="L158" s="100">
        <v>0</v>
      </c>
      <c r="M158" s="100">
        <v>0</v>
      </c>
      <c r="N158" s="12">
        <v>2745</v>
      </c>
      <c r="O158" s="35"/>
    </row>
    <row r="159" spans="3:15" s="5" customFormat="1" ht="15" customHeight="1">
      <c r="C159" s="47"/>
      <c r="D159" s="47"/>
      <c r="F159" s="121" t="s">
        <v>12</v>
      </c>
      <c r="G159" s="122"/>
      <c r="H159" s="43">
        <f>SUM(I159:M159)</f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9"/>
      <c r="O159" s="35"/>
    </row>
    <row r="160" spans="3:15" s="5" customFormat="1" ht="15" customHeight="1">
      <c r="C160" s="47"/>
      <c r="D160" s="47"/>
      <c r="F160" s="123" t="s">
        <v>17</v>
      </c>
      <c r="G160" s="124"/>
      <c r="H160" s="43">
        <f>SUM(I160+J160+K160+L160+M160)</f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1"/>
      <c r="O160" s="35"/>
    </row>
    <row r="161" spans="3:15" s="5" customFormat="1" ht="22.5" customHeight="1">
      <c r="C161" s="47"/>
      <c r="D161" s="47"/>
      <c r="F161" s="119" t="s">
        <v>26</v>
      </c>
      <c r="G161" s="125"/>
      <c r="H161" s="43">
        <f>SUM(I161+J161+K161+L161+M161)</f>
        <v>0</v>
      </c>
      <c r="I161" s="32">
        <v>0</v>
      </c>
      <c r="J161" s="32">
        <v>0</v>
      </c>
      <c r="K161" s="32">
        <v>0</v>
      </c>
      <c r="L161" s="33">
        <v>0</v>
      </c>
      <c r="M161" s="32">
        <v>0</v>
      </c>
      <c r="N161" s="33"/>
      <c r="O161" s="35"/>
    </row>
    <row r="162" spans="1:15" ht="15">
      <c r="A162" s="5"/>
      <c r="B162" s="5"/>
      <c r="C162" s="5"/>
      <c r="D162" s="47"/>
      <c r="E162" s="5"/>
      <c r="F162" s="34"/>
      <c r="G162" s="38"/>
      <c r="H162" s="34"/>
      <c r="I162" s="5"/>
      <c r="J162" s="52"/>
      <c r="K162" s="52"/>
      <c r="L162" s="5"/>
      <c r="M162" s="5"/>
      <c r="N162" s="5"/>
      <c r="O162" s="5"/>
    </row>
    <row r="163" spans="1:15" ht="15">
      <c r="A163" s="5"/>
      <c r="B163" s="5"/>
      <c r="C163" s="5"/>
      <c r="D163" s="113"/>
      <c r="E163" s="114"/>
      <c r="F163" s="34"/>
      <c r="G163" s="38"/>
      <c r="H163" s="111"/>
      <c r="I163" s="34"/>
      <c r="J163" s="52"/>
      <c r="K163" s="52"/>
      <c r="L163" s="5"/>
      <c r="M163" s="5"/>
      <c r="N163" s="5"/>
      <c r="O163" s="5"/>
    </row>
    <row r="164" spans="1:14" ht="15">
      <c r="A164" s="5"/>
      <c r="B164" s="5"/>
      <c r="C164" s="5"/>
      <c r="D164" s="5"/>
      <c r="E164" s="5"/>
      <c r="F164" s="34"/>
      <c r="G164" s="38"/>
      <c r="H164" s="111"/>
      <c r="I164" s="115"/>
      <c r="J164" s="52"/>
      <c r="K164" s="52"/>
      <c r="L164" s="5"/>
      <c r="M164" s="5"/>
      <c r="N164" s="5"/>
    </row>
    <row r="165" spans="1:14" ht="15">
      <c r="A165" s="5"/>
      <c r="B165" s="5"/>
      <c r="C165" s="5"/>
      <c r="D165" s="5"/>
      <c r="E165" s="5"/>
      <c r="F165" s="34"/>
      <c r="G165" s="38"/>
      <c r="H165" s="34"/>
      <c r="I165" s="116"/>
      <c r="J165" s="52"/>
      <c r="K165" s="52"/>
      <c r="L165" s="5"/>
      <c r="M165" s="5"/>
      <c r="N165" s="5"/>
    </row>
    <row r="166" spans="1:14" ht="15">
      <c r="A166" s="5"/>
      <c r="B166" s="5"/>
      <c r="C166" s="5"/>
      <c r="D166" s="5"/>
      <c r="E166" s="5"/>
      <c r="F166" s="34"/>
      <c r="G166" s="38"/>
      <c r="H166" s="112"/>
      <c r="I166" s="34"/>
      <c r="J166" s="52"/>
      <c r="K166" s="52"/>
      <c r="L166" s="5"/>
      <c r="M166" s="5"/>
      <c r="N166" s="5"/>
    </row>
    <row r="167" spans="1:14" ht="15">
      <c r="A167" s="5"/>
      <c r="B167" s="5"/>
      <c r="C167" s="5"/>
      <c r="D167" s="5"/>
      <c r="E167" s="5"/>
      <c r="F167" s="34"/>
      <c r="G167" s="38"/>
      <c r="H167" s="112"/>
      <c r="I167" s="34"/>
      <c r="J167" s="52"/>
      <c r="K167" s="52"/>
      <c r="L167" s="5"/>
      <c r="M167" s="5"/>
      <c r="N167" s="5"/>
    </row>
    <row r="168" spans="1:14" ht="15">
      <c r="A168" s="5"/>
      <c r="B168" s="5"/>
      <c r="C168" s="5"/>
      <c r="D168" s="5"/>
      <c r="E168" s="5"/>
      <c r="F168" s="5"/>
      <c r="G168" s="38"/>
      <c r="H168" s="112"/>
      <c r="I168" s="34"/>
      <c r="J168" s="52"/>
      <c r="K168" s="52"/>
      <c r="L168" s="5"/>
      <c r="M168" s="5"/>
      <c r="N168" s="5"/>
    </row>
    <row r="169" spans="1:14" ht="15">
      <c r="A169" s="5"/>
      <c r="B169" s="5"/>
      <c r="C169" s="5"/>
      <c r="D169" s="5"/>
      <c r="E169" s="5"/>
      <c r="F169" s="5"/>
      <c r="G169" s="38"/>
      <c r="H169" s="5"/>
      <c r="I169" s="34"/>
      <c r="J169" s="52"/>
      <c r="K169" s="52"/>
      <c r="L169" s="5"/>
      <c r="M169" s="5"/>
      <c r="N169" s="5"/>
    </row>
    <row r="170" spans="1:14" ht="15">
      <c r="A170" s="5"/>
      <c r="B170" s="5"/>
      <c r="C170" s="5"/>
      <c r="D170" s="5"/>
      <c r="E170" s="5"/>
      <c r="F170" s="5"/>
      <c r="G170" s="38"/>
      <c r="H170" s="5"/>
      <c r="I170" s="34"/>
      <c r="J170" s="52"/>
      <c r="K170" s="52"/>
      <c r="L170" s="5"/>
      <c r="M170" s="5"/>
      <c r="N170" s="5"/>
    </row>
    <row r="171" spans="1:14" ht="15">
      <c r="A171" s="5"/>
      <c r="B171" s="5"/>
      <c r="C171" s="5"/>
      <c r="D171" s="5"/>
      <c r="E171" s="5"/>
      <c r="F171" s="5"/>
      <c r="G171" s="38"/>
      <c r="H171" s="5"/>
      <c r="I171" s="34"/>
      <c r="J171" s="52"/>
      <c r="K171" s="52"/>
      <c r="L171" s="5"/>
      <c r="M171" s="5"/>
      <c r="N171" s="5"/>
    </row>
    <row r="172" spans="1:14" ht="15">
      <c r="A172" s="5"/>
      <c r="B172" s="5"/>
      <c r="C172" s="5"/>
      <c r="D172" s="5"/>
      <c r="E172" s="5"/>
      <c r="F172" s="5"/>
      <c r="G172" s="38"/>
      <c r="H172" s="5"/>
      <c r="I172" s="34"/>
      <c r="J172" s="5"/>
      <c r="K172" s="5"/>
      <c r="L172" s="5"/>
      <c r="M172" s="5"/>
      <c r="N172" s="5"/>
    </row>
    <row r="173" spans="1:14" ht="15">
      <c r="A173" s="5"/>
      <c r="B173" s="5"/>
      <c r="C173" s="5"/>
      <c r="D173" s="5"/>
      <c r="E173" s="5"/>
      <c r="F173" s="5"/>
      <c r="G173" s="101"/>
      <c r="H173" s="5"/>
      <c r="I173" s="5"/>
      <c r="J173" s="5"/>
      <c r="K173" s="5"/>
      <c r="L173" s="5"/>
      <c r="M173" s="5"/>
      <c r="N173" s="5"/>
    </row>
    <row r="174" spans="1:14" ht="15">
      <c r="A174" s="5"/>
      <c r="B174" s="5"/>
      <c r="C174" s="5"/>
      <c r="D174" s="5"/>
      <c r="E174" s="5"/>
      <c r="F174" s="5"/>
      <c r="G174" s="101"/>
      <c r="H174" s="5"/>
      <c r="I174" s="34"/>
      <c r="J174" s="5"/>
      <c r="K174" s="5"/>
      <c r="L174" s="5"/>
      <c r="M174" s="5"/>
      <c r="N174" s="5"/>
    </row>
    <row r="175" spans="1:14" ht="15">
      <c r="A175" s="5"/>
      <c r="B175" s="5"/>
      <c r="C175" s="5"/>
      <c r="D175" s="5"/>
      <c r="E175" s="5"/>
      <c r="F175" s="5"/>
      <c r="G175" s="101"/>
      <c r="H175" s="5"/>
      <c r="I175" s="34"/>
      <c r="J175" s="5"/>
      <c r="K175" s="5"/>
      <c r="L175" s="5"/>
      <c r="M175" s="5"/>
      <c r="N175" s="5"/>
    </row>
    <row r="176" spans="1:14" ht="15">
      <c r="A176" s="5"/>
      <c r="B176" s="5"/>
      <c r="C176" s="5"/>
      <c r="D176" s="5"/>
      <c r="E176" s="5"/>
      <c r="F176" s="5"/>
      <c r="G176" s="101"/>
      <c r="H176" s="5"/>
      <c r="I176" s="34"/>
      <c r="J176" s="5"/>
      <c r="K176" s="5"/>
      <c r="L176" s="5"/>
      <c r="M176" s="5"/>
      <c r="N176" s="5"/>
    </row>
    <row r="177" spans="1:14" ht="15">
      <c r="A177" s="5"/>
      <c r="B177" s="5"/>
      <c r="C177" s="5"/>
      <c r="D177" s="5"/>
      <c r="E177" s="5"/>
      <c r="F177" s="5"/>
      <c r="G177" s="101"/>
      <c r="H177" s="5"/>
      <c r="I177" s="34"/>
      <c r="J177" s="5"/>
      <c r="K177" s="5"/>
      <c r="L177" s="5"/>
      <c r="M177" s="5"/>
      <c r="N177" s="5"/>
    </row>
    <row r="178" spans="1:14" ht="15">
      <c r="A178" s="5"/>
      <c r="B178" s="5"/>
      <c r="C178" s="5"/>
      <c r="D178" s="5"/>
      <c r="E178" s="5"/>
      <c r="F178" s="5"/>
      <c r="G178" s="101"/>
      <c r="H178" s="5"/>
      <c r="I178" s="34"/>
      <c r="J178" s="5"/>
      <c r="K178" s="5"/>
      <c r="L178" s="5"/>
      <c r="M178" s="5"/>
      <c r="N178" s="5"/>
    </row>
    <row r="179" spans="1:14" ht="15">
      <c r="A179" s="5"/>
      <c r="B179" s="5"/>
      <c r="C179" s="5"/>
      <c r="D179" s="5"/>
      <c r="E179" s="5"/>
      <c r="F179" s="5"/>
      <c r="G179" s="101"/>
      <c r="H179" s="5"/>
      <c r="I179" s="5"/>
      <c r="J179" s="5"/>
      <c r="K179" s="5"/>
      <c r="L179" s="5"/>
      <c r="M179" s="5"/>
      <c r="N179" s="5"/>
    </row>
  </sheetData>
  <sheetProtection/>
  <mergeCells count="38">
    <mergeCell ref="F4:G4"/>
    <mergeCell ref="F13:G13"/>
    <mergeCell ref="F19:G19"/>
    <mergeCell ref="F50:G50"/>
    <mergeCell ref="F55:G55"/>
    <mergeCell ref="F56:G56"/>
    <mergeCell ref="F58:G58"/>
    <mergeCell ref="F60:G60"/>
    <mergeCell ref="F63:G63"/>
    <mergeCell ref="F65:G65"/>
    <mergeCell ref="F69:G69"/>
    <mergeCell ref="F72:G72"/>
    <mergeCell ref="F74:G74"/>
    <mergeCell ref="F84:G84"/>
    <mergeCell ref="F88:G88"/>
    <mergeCell ref="F96:G96"/>
    <mergeCell ref="F97:G97"/>
    <mergeCell ref="F98:G98"/>
    <mergeCell ref="F99:G99"/>
    <mergeCell ref="F104:G104"/>
    <mergeCell ref="F105:G105"/>
    <mergeCell ref="F107:G107"/>
    <mergeCell ref="F122:G122"/>
    <mergeCell ref="F132:G132"/>
    <mergeCell ref="F136:G136"/>
    <mergeCell ref="F137:G137"/>
    <mergeCell ref="F139:G139"/>
    <mergeCell ref="F142:G142"/>
    <mergeCell ref="F147:G147"/>
    <mergeCell ref="F148:G148"/>
    <mergeCell ref="D163:E163"/>
    <mergeCell ref="I164:I165"/>
    <mergeCell ref="F151:G151"/>
    <mergeCell ref="F153:G153"/>
    <mergeCell ref="F155:G155"/>
    <mergeCell ref="F159:G159"/>
    <mergeCell ref="F160:G160"/>
    <mergeCell ref="F161:G161"/>
  </mergeCells>
  <printOptions/>
  <pageMargins left="0.7086614173228347" right="0.7086614173228347" top="0.7480314960629921" bottom="0.7480314960629921" header="0.31496062992125984" footer="0.31496062992125984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МДААР</dc:creator>
  <cp:keywords/>
  <dc:description/>
  <cp:lastModifiedBy>MSI</cp:lastModifiedBy>
  <cp:lastPrinted>2024-02-02T07:15:57Z</cp:lastPrinted>
  <dcterms:created xsi:type="dcterms:W3CDTF">2015-01-29T13:49:23Z</dcterms:created>
  <dcterms:modified xsi:type="dcterms:W3CDTF">2024-02-02T08:06:01Z</dcterms:modified>
  <cp:category/>
  <cp:version/>
  <cp:contentType/>
  <cp:contentStatus/>
</cp:coreProperties>
</file>